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tiff" ContentType="image/tiff"/>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mc:AlternateContent xmlns:mc="http://schemas.openxmlformats.org/markup-compatibility/2006">
    <mc:Choice Requires="x15">
      <x15ac:absPath xmlns:x15ac="http://schemas.microsoft.com/office/spreadsheetml/2010/11/ac" url="M:\全社共有\技術部\101【HP関係】■評価協ホームページ掲載資料等■\410【Excel省エネ外皮計算シート】\07_ZEH・ゼロエネ相当一次エネルギー消費量計算シート\20260401更新\"/>
    </mc:Choice>
  </mc:AlternateContent>
  <xr:revisionPtr revIDLastSave="0" documentId="13_ncr:1_{F42305E2-9B99-44CB-A7F5-322729B1DC64}" xr6:coauthVersionLast="47" xr6:coauthVersionMax="47" xr10:uidLastSave="{00000000-0000-0000-0000-000000000000}"/>
  <workbookProtection workbookAlgorithmName="SHA-512" workbookHashValue="yh6BR+9Cl7ULvbqPCcr7tj5tq5tl/0GPQB9Pozl/qJ+6pMshtA6Z2FW9C62pWaz4s1SYTrm/1pS5/aA9+bo3tQ==" workbookSaltValue="NZBKPXBV7etgV4wfvDV1gQ==" workbookSpinCount="100000" lockStructure="1"/>
  <bookViews>
    <workbookView xWindow="28680" yWindow="-120" windowWidth="29040" windowHeight="15720" xr2:uid="{99B60233-DAB3-4ED1-9021-4B2C353CB93E}"/>
  </bookViews>
  <sheets>
    <sheet name="計算シート" sheetId="5" r:id="rId1"/>
    <sheet name="作成例" sheetId="16" r:id="rId2"/>
    <sheet name="更新履歴" sheetId="13" r:id="rId3"/>
    <sheet name="MAST" sheetId="4" state="hidden" r:id="rId4"/>
  </sheets>
  <definedNames>
    <definedName name="_xlnm.Print_Area" localSheetId="0">計算シート!$A$1:$I$49</definedName>
    <definedName name="_xlnm.Print_Area" localSheetId="1">作成例!$A$1:$T$52</definedName>
    <definedName name="可否" localSheetId="0">計算シート!$G$53:$H$55</definedName>
    <definedName name="可否" localSheetId="1">作成例!$G$53:$H$55</definedName>
    <definedName name="外皮基準">MAST!$D$2:$K$5</definedName>
    <definedName name="水準">MAST!$C$7:$G$9</definedName>
    <definedName name="水準L">MAST!$C$7:$C$9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8" i="16" l="1"/>
  <c r="E38" i="5" l="1"/>
  <c r="G38" i="5" l="1"/>
  <c r="E39" i="5" s="1"/>
  <c r="E43" i="16"/>
  <c r="C48" i="16"/>
  <c r="B48" i="16"/>
  <c r="G43" i="16"/>
  <c r="G38" i="16"/>
  <c r="E35" i="16"/>
  <c r="E15" i="16"/>
  <c r="F15" i="16" s="1"/>
  <c r="G14" i="16"/>
  <c r="H14" i="16" s="1"/>
  <c r="E14" i="16"/>
  <c r="F14" i="16" s="1"/>
  <c r="E39" i="16" l="1"/>
  <c r="E40" i="16" s="1"/>
  <c r="E44" i="16"/>
  <c r="E45" i="16" s="1"/>
  <c r="H54" i="16" l="1"/>
  <c r="H55" i="16"/>
  <c r="H53" i="16"/>
  <c r="G48" i="16" s="1"/>
  <c r="E43" i="5" l="1"/>
  <c r="E40" i="5" l="1"/>
  <c r="G43" i="5" l="1"/>
  <c r="E44" i="5" s="1"/>
  <c r="E45" i="5" s="1"/>
  <c r="C48" i="5"/>
  <c r="E35" i="5"/>
  <c r="B48" i="5" l="1"/>
  <c r="E15" i="5"/>
  <c r="F15" i="5" s="1"/>
  <c r="G14" i="5"/>
  <c r="H14" i="5" s="1"/>
  <c r="E14" i="5"/>
  <c r="F14" i="5" s="1"/>
  <c r="H55" i="5" l="1"/>
  <c r="H54" i="5"/>
  <c r="H53" i="5"/>
  <c r="G48" i="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016</author>
  </authors>
  <commentList>
    <comment ref="E27" authorId="0" shapeId="0" xr:uid="{00000000-0006-0000-0000-000001000000}">
      <text>
        <r>
          <rPr>
            <b/>
            <sz val="9"/>
            <color indexed="81"/>
            <rFont val="MS UI Gothic"/>
            <family val="3"/>
            <charset val="128"/>
          </rPr>
          <t>一次エネルギー消費量計算結果に表示されているとおり入力（「－」を付けても付けなくても可）</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016</author>
  </authors>
  <commentList>
    <comment ref="E27" authorId="0" shapeId="0" xr:uid="{00000000-0006-0000-0100-000001000000}">
      <text>
        <r>
          <rPr>
            <b/>
            <sz val="9"/>
            <color indexed="81"/>
            <rFont val="MS UI Gothic"/>
            <family val="3"/>
            <charset val="128"/>
          </rPr>
          <t>一次エネルギー消費量計算結果に表示されているとおり入力（「－」を付けても付けなくても可）</t>
        </r>
      </text>
    </comment>
  </commentList>
</comments>
</file>

<file path=xl/sharedStrings.xml><?xml version="1.0" encoding="utf-8"?>
<sst xmlns="http://schemas.openxmlformats.org/spreadsheetml/2006/main" count="231" uniqueCount="121">
  <si>
    <t>①</t>
    <phoneticPr fontId="1"/>
  </si>
  <si>
    <t>②</t>
    <phoneticPr fontId="1"/>
  </si>
  <si>
    <t>③</t>
    <phoneticPr fontId="1"/>
  </si>
  <si>
    <t>④</t>
    <phoneticPr fontId="1"/>
  </si>
  <si>
    <t>⑤</t>
    <phoneticPr fontId="1"/>
  </si>
  <si>
    <t>％</t>
    <phoneticPr fontId="1"/>
  </si>
  <si>
    <t>建築物の名称</t>
    <rPh sb="0" eb="3">
      <t>ケンチクブツ</t>
    </rPh>
    <rPh sb="4" eb="6">
      <t>メイショウ</t>
    </rPh>
    <phoneticPr fontId="1"/>
  </si>
  <si>
    <t>（入力不要）</t>
    <rPh sb="1" eb="3">
      <t>ニュウリョク</t>
    </rPh>
    <rPh sb="3" eb="5">
      <t>フヨウ</t>
    </rPh>
    <phoneticPr fontId="1"/>
  </si>
  <si>
    <t>←③/①×100</t>
    <phoneticPr fontId="1"/>
  </si>
  <si>
    <t>←⑤/①×100</t>
    <phoneticPr fontId="1"/>
  </si>
  <si>
    <t>外皮平均熱貫流率</t>
    <rPh sb="0" eb="2">
      <t>ガイヒ</t>
    </rPh>
    <rPh sb="2" eb="4">
      <t>ヘイキン</t>
    </rPh>
    <rPh sb="4" eb="5">
      <t>ネツ</t>
    </rPh>
    <rPh sb="5" eb="7">
      <t>カンリュウ</t>
    </rPh>
    <rPh sb="7" eb="8">
      <t>リツ</t>
    </rPh>
    <phoneticPr fontId="1"/>
  </si>
  <si>
    <t>冷房期の平均日射熱取得率</t>
    <rPh sb="0" eb="2">
      <t>レイボウ</t>
    </rPh>
    <rPh sb="2" eb="3">
      <t>キ</t>
    </rPh>
    <rPh sb="4" eb="6">
      <t>ヘイキン</t>
    </rPh>
    <rPh sb="6" eb="8">
      <t>ニッシャ</t>
    </rPh>
    <rPh sb="8" eb="9">
      <t>ネツ</t>
    </rPh>
    <rPh sb="9" eb="12">
      <t>シュトクリツ</t>
    </rPh>
    <phoneticPr fontId="1"/>
  </si>
  <si>
    <t>ZEHマーク外皮基準</t>
    <rPh sb="6" eb="8">
      <t>ガイヒ</t>
    </rPh>
    <rPh sb="8" eb="10">
      <t>キジュン</t>
    </rPh>
    <phoneticPr fontId="1"/>
  </si>
  <si>
    <t>1地域</t>
    <rPh sb="1" eb="3">
      <t>チイキ</t>
    </rPh>
    <phoneticPr fontId="1"/>
  </si>
  <si>
    <t>2地域</t>
    <rPh sb="1" eb="3">
      <t>チイキ</t>
    </rPh>
    <phoneticPr fontId="1"/>
  </si>
  <si>
    <t>3地域</t>
    <rPh sb="1" eb="3">
      <t>チイキ</t>
    </rPh>
    <phoneticPr fontId="1"/>
  </si>
  <si>
    <t>4地域</t>
    <rPh sb="1" eb="3">
      <t>チイキ</t>
    </rPh>
    <phoneticPr fontId="1"/>
  </si>
  <si>
    <t>5地域</t>
    <rPh sb="1" eb="3">
      <t>チイキ</t>
    </rPh>
    <phoneticPr fontId="1"/>
  </si>
  <si>
    <t>6地域</t>
    <rPh sb="1" eb="3">
      <t>チイキ</t>
    </rPh>
    <phoneticPr fontId="1"/>
  </si>
  <si>
    <t>7地域</t>
    <rPh sb="1" eb="3">
      <t>チイキ</t>
    </rPh>
    <phoneticPr fontId="1"/>
  </si>
  <si>
    <t>8地域</t>
    <rPh sb="1" eb="3">
      <t>チイキ</t>
    </rPh>
    <phoneticPr fontId="1"/>
  </si>
  <si>
    <t>－</t>
    <phoneticPr fontId="1"/>
  </si>
  <si>
    <t>（基準なし）</t>
    <rPh sb="1" eb="3">
      <t>キジュン</t>
    </rPh>
    <phoneticPr fontId="1"/>
  </si>
  <si>
    <t>設計値</t>
    <rPh sb="0" eb="2">
      <t>セッケイ</t>
    </rPh>
    <rPh sb="2" eb="3">
      <t>チ</t>
    </rPh>
    <phoneticPr fontId="1"/>
  </si>
  <si>
    <t>省エネ基準値</t>
    <rPh sb="0" eb="1">
      <t>ショウ</t>
    </rPh>
    <rPh sb="3" eb="6">
      <t>キジュンチ</t>
    </rPh>
    <phoneticPr fontId="1"/>
  </si>
  <si>
    <t xml:space="preserve"> 暖房設備</t>
    <rPh sb="1" eb="3">
      <t>ダンボウ</t>
    </rPh>
    <rPh sb="3" eb="5">
      <t>セツビ</t>
    </rPh>
    <phoneticPr fontId="1"/>
  </si>
  <si>
    <t xml:space="preserve"> 冷房設備</t>
    <rPh sb="1" eb="3">
      <t>レイボウ</t>
    </rPh>
    <rPh sb="3" eb="5">
      <t>セツビ</t>
    </rPh>
    <phoneticPr fontId="1"/>
  </si>
  <si>
    <t xml:space="preserve"> 換気設備</t>
    <rPh sb="1" eb="3">
      <t>カンキ</t>
    </rPh>
    <rPh sb="3" eb="5">
      <t>セツビ</t>
    </rPh>
    <phoneticPr fontId="1"/>
  </si>
  <si>
    <t xml:space="preserve"> 給湯設備</t>
    <rPh sb="1" eb="3">
      <t>キュウトウ</t>
    </rPh>
    <rPh sb="3" eb="5">
      <t>セツビ</t>
    </rPh>
    <phoneticPr fontId="1"/>
  </si>
  <si>
    <t xml:space="preserve"> 照明設備</t>
    <phoneticPr fontId="1"/>
  </si>
  <si>
    <t xml:space="preserve"> その他の設備</t>
    <rPh sb="3" eb="4">
      <t>タ</t>
    </rPh>
    <rPh sb="5" eb="7">
      <t>セツビ</t>
    </rPh>
    <phoneticPr fontId="1"/>
  </si>
  <si>
    <r>
      <t xml:space="preserve"> 発電量（</t>
    </r>
    <r>
      <rPr>
        <sz val="9"/>
        <color theme="1"/>
        <rFont val="Meiryo UI"/>
        <family val="3"/>
        <charset val="128"/>
      </rPr>
      <t>コージェネレーション）</t>
    </r>
    <phoneticPr fontId="1"/>
  </si>
  <si>
    <r>
      <t xml:space="preserve"> 発電量（</t>
    </r>
    <r>
      <rPr>
        <sz val="9"/>
        <color theme="1"/>
        <rFont val="Meiryo UI"/>
        <family val="3"/>
        <charset val="128"/>
      </rPr>
      <t>太陽光発電）</t>
    </r>
    <phoneticPr fontId="1"/>
  </si>
  <si>
    <r>
      <t xml:space="preserve"> 外皮平均熱貫流率　U</t>
    </r>
    <r>
      <rPr>
        <vertAlign val="subscript"/>
        <sz val="10"/>
        <color theme="1"/>
        <rFont val="Meiryo UI"/>
        <family val="3"/>
        <charset val="128"/>
      </rPr>
      <t>A</t>
    </r>
    <r>
      <rPr>
        <sz val="10"/>
        <color theme="1"/>
        <rFont val="Meiryo UI"/>
        <family val="3"/>
        <charset val="128"/>
      </rPr>
      <t>値</t>
    </r>
    <rPh sb="1" eb="3">
      <t>ガイヒ</t>
    </rPh>
    <rPh sb="3" eb="5">
      <t>ヘイキン</t>
    </rPh>
    <rPh sb="5" eb="6">
      <t>ネツ</t>
    </rPh>
    <rPh sb="6" eb="8">
      <t>カンリュウ</t>
    </rPh>
    <rPh sb="8" eb="9">
      <t>リツ</t>
    </rPh>
    <rPh sb="12" eb="13">
      <t>チ</t>
    </rPh>
    <phoneticPr fontId="1"/>
  </si>
  <si>
    <r>
      <t xml:space="preserve"> 冷房期の平均日射熱取得率　η</t>
    </r>
    <r>
      <rPr>
        <vertAlign val="subscript"/>
        <sz val="10"/>
        <color theme="1"/>
        <rFont val="Meiryo UI"/>
        <family val="3"/>
        <charset val="128"/>
      </rPr>
      <t>AC</t>
    </r>
    <r>
      <rPr>
        <sz val="10"/>
        <color theme="1"/>
        <rFont val="Meiryo UI"/>
        <family val="3"/>
        <charset val="128"/>
      </rPr>
      <t>値</t>
    </r>
    <rPh sb="1" eb="3">
      <t>レイボウ</t>
    </rPh>
    <rPh sb="3" eb="4">
      <t>キ</t>
    </rPh>
    <rPh sb="5" eb="7">
      <t>ヘイキン</t>
    </rPh>
    <rPh sb="7" eb="9">
      <t>ニッシャ</t>
    </rPh>
    <rPh sb="9" eb="10">
      <t>ネツ</t>
    </rPh>
    <rPh sb="10" eb="13">
      <t>シュトクリツ</t>
    </rPh>
    <rPh sb="17" eb="18">
      <t>チ</t>
    </rPh>
    <phoneticPr fontId="1"/>
  </si>
  <si>
    <t>　使用のルール</t>
    <rPh sb="1" eb="3">
      <t>シヨウ</t>
    </rPh>
    <phoneticPr fontId="1"/>
  </si>
  <si>
    <t>設計一次エネルギー [MJ]</t>
    <phoneticPr fontId="1"/>
  </si>
  <si>
    <t>基準一次エネルギー [MJ]</t>
    <phoneticPr fontId="1"/>
  </si>
  <si>
    <t>設計一次エネルギー [GJ]</t>
    <phoneticPr fontId="1"/>
  </si>
  <si>
    <t>基準一次エネルギー [GJ]</t>
    <phoneticPr fontId="1"/>
  </si>
  <si>
    <t>▼ 外皮基準ならびに一次エネルギー消費量における判定</t>
    <rPh sb="2" eb="4">
      <t>ガイヒ</t>
    </rPh>
    <rPh sb="4" eb="6">
      <t>キジュン</t>
    </rPh>
    <rPh sb="10" eb="20">
      <t>イチジ</t>
    </rPh>
    <rPh sb="24" eb="26">
      <t>ハンテイ</t>
    </rPh>
    <phoneticPr fontId="1"/>
  </si>
  <si>
    <t xml:space="preserve"> ・緑色部分は自動的に計算されます。</t>
    <rPh sb="2" eb="4">
      <t>ミドリイロ</t>
    </rPh>
    <rPh sb="4" eb="6">
      <t>ブブン</t>
    </rPh>
    <rPh sb="7" eb="10">
      <t>ジドウテキ</t>
    </rPh>
    <rPh sb="11" eb="13">
      <t>ケイサン</t>
    </rPh>
    <phoneticPr fontId="1"/>
  </si>
  <si>
    <t xml:space="preserve"> ・計算結果をもとに判定することで、申請書にチェックする表示事項が確認できます。</t>
    <rPh sb="2" eb="4">
      <t>ケイサン</t>
    </rPh>
    <rPh sb="4" eb="6">
      <t>ケッカ</t>
    </rPh>
    <rPh sb="10" eb="12">
      <t>ハンテイ</t>
    </rPh>
    <rPh sb="18" eb="20">
      <t>シンセイ</t>
    </rPh>
    <rPh sb="20" eb="21">
      <t>ショ</t>
    </rPh>
    <rPh sb="28" eb="30">
      <t>ヒョウジ</t>
    </rPh>
    <rPh sb="30" eb="32">
      <t>ジコウ</t>
    </rPh>
    <rPh sb="33" eb="35">
      <t>カクニン</t>
    </rPh>
    <phoneticPr fontId="1"/>
  </si>
  <si>
    <r>
      <t xml:space="preserve"> 削減率　（</t>
    </r>
    <r>
      <rPr>
        <b/>
        <sz val="10"/>
        <color rgb="FFFF0000"/>
        <rFont val="Meiryo UI"/>
        <family val="3"/>
        <charset val="128"/>
      </rPr>
      <t>B</t>
    </r>
    <r>
      <rPr>
        <sz val="10"/>
        <rFont val="Meiryo UI"/>
        <family val="3"/>
        <charset val="128"/>
      </rPr>
      <t>）</t>
    </r>
    <rPh sb="1" eb="3">
      <t>サクゲン</t>
    </rPh>
    <rPh sb="3" eb="4">
      <t>リツ</t>
    </rPh>
    <phoneticPr fontId="1"/>
  </si>
  <si>
    <t xml:space="preserve"> エネルギー消費削減量</t>
    <rPh sb="6" eb="8">
      <t>ショウヒ</t>
    </rPh>
    <rPh sb="8" eb="10">
      <t>サクゲン</t>
    </rPh>
    <rPh sb="10" eb="11">
      <t>リョウ</t>
    </rPh>
    <phoneticPr fontId="1"/>
  </si>
  <si>
    <r>
      <t xml:space="preserve"> 削減率　（</t>
    </r>
    <r>
      <rPr>
        <b/>
        <sz val="10"/>
        <color rgb="FFFF0000"/>
        <rFont val="Meiryo UI"/>
        <family val="3"/>
        <charset val="128"/>
      </rPr>
      <t>A</t>
    </r>
    <r>
      <rPr>
        <sz val="10"/>
        <rFont val="Meiryo UI"/>
        <family val="3"/>
        <charset val="128"/>
      </rPr>
      <t>）</t>
    </r>
    <rPh sb="1" eb="3">
      <t>サクゲン</t>
    </rPh>
    <rPh sb="3" eb="4">
      <t>リツ</t>
    </rPh>
    <phoneticPr fontId="1"/>
  </si>
  <si>
    <r>
      <rPr>
        <b/>
        <u/>
        <sz val="10"/>
        <color theme="1"/>
        <rFont val="Meiryo UI"/>
        <family val="3"/>
        <charset val="128"/>
      </rPr>
      <t xml:space="preserve"> 結果①</t>
    </r>
    <r>
      <rPr>
        <b/>
        <sz val="10"/>
        <color theme="1"/>
        <rFont val="Meiryo UI"/>
        <family val="3"/>
        <charset val="128"/>
      </rPr>
      <t>　省エネ基準</t>
    </r>
    <r>
      <rPr>
        <b/>
        <sz val="8"/>
        <color theme="1"/>
        <rFont val="Meiryo UI"/>
        <family val="3"/>
        <charset val="128"/>
      </rPr>
      <t>（その他除く）</t>
    </r>
    <rPh sb="1" eb="3">
      <t>ケッカ</t>
    </rPh>
    <rPh sb="5" eb="6">
      <t>ショウ</t>
    </rPh>
    <rPh sb="8" eb="10">
      <t>キジュン</t>
    </rPh>
    <rPh sb="13" eb="14">
      <t>タ</t>
    </rPh>
    <rPh sb="14" eb="15">
      <t>ノゾ</t>
    </rPh>
    <phoneticPr fontId="1"/>
  </si>
  <si>
    <r>
      <rPr>
        <b/>
        <u/>
        <sz val="10"/>
        <color theme="1"/>
        <rFont val="Meiryo UI"/>
        <family val="3"/>
        <charset val="128"/>
      </rPr>
      <t xml:space="preserve"> 結果②</t>
    </r>
    <r>
      <rPr>
        <b/>
        <sz val="10"/>
        <color theme="1"/>
        <rFont val="Meiryo UI"/>
        <family val="3"/>
        <charset val="128"/>
      </rPr>
      <t>　再生可能エネルギーを除く</t>
    </r>
    <r>
      <rPr>
        <b/>
        <sz val="8"/>
        <color theme="1"/>
        <rFont val="Meiryo UI"/>
        <family val="3"/>
        <charset val="128"/>
      </rPr>
      <t>（その他除く）</t>
    </r>
    <rPh sb="1" eb="3">
      <t>ケッカ</t>
    </rPh>
    <rPh sb="5" eb="7">
      <t>サイセイ</t>
    </rPh>
    <rPh sb="7" eb="9">
      <t>カノウ</t>
    </rPh>
    <rPh sb="15" eb="16">
      <t>ノゾ</t>
    </rPh>
    <phoneticPr fontId="1"/>
  </si>
  <si>
    <r>
      <rPr>
        <b/>
        <u/>
        <sz val="10"/>
        <color theme="1"/>
        <rFont val="Meiryo UI"/>
        <family val="3"/>
        <charset val="128"/>
      </rPr>
      <t xml:space="preserve"> 結果③</t>
    </r>
    <r>
      <rPr>
        <b/>
        <sz val="10"/>
        <color theme="1"/>
        <rFont val="Meiryo UI"/>
        <family val="3"/>
        <charset val="128"/>
      </rPr>
      <t>　再生可能エネルギーを加え</t>
    </r>
    <r>
      <rPr>
        <b/>
        <sz val="8"/>
        <color theme="1"/>
        <rFont val="Meiryo UI"/>
        <family val="3"/>
        <charset val="128"/>
      </rPr>
      <t>（その他除く）</t>
    </r>
    <rPh sb="1" eb="3">
      <t>ケッカ</t>
    </rPh>
    <rPh sb="15" eb="16">
      <t>クワ</t>
    </rPh>
    <phoneticPr fontId="1"/>
  </si>
  <si>
    <t xml:space="preserve"> 一次エネルギー消費量
 （1戸当り）</t>
    <phoneticPr fontId="1"/>
  </si>
  <si>
    <t xml:space="preserve"> 参考値</t>
    <rPh sb="1" eb="3">
      <t>サンコウ</t>
    </rPh>
    <rPh sb="3" eb="4">
      <t>アタイ</t>
    </rPh>
    <phoneticPr fontId="1"/>
  </si>
  <si>
    <t>ZEH外皮基準</t>
    <rPh sb="3" eb="5">
      <t>ガイヒ</t>
    </rPh>
    <rPh sb="5" eb="7">
      <t>キジュン</t>
    </rPh>
    <phoneticPr fontId="1"/>
  </si>
  <si>
    <t>（基準なし）</t>
    <phoneticPr fontId="1"/>
  </si>
  <si>
    <t>▼ 外皮基準</t>
    <rPh sb="2" eb="4">
      <t>ガイヒ</t>
    </rPh>
    <rPh sb="4" eb="6">
      <t>キジュン</t>
    </rPh>
    <phoneticPr fontId="1"/>
  </si>
  <si>
    <t>▼ 一次エネルギー消費量</t>
    <rPh sb="2" eb="12">
      <t>イチジ</t>
    </rPh>
    <phoneticPr fontId="1"/>
  </si>
  <si>
    <t>表示したい評価項目</t>
    <rPh sb="0" eb="2">
      <t>ヒョウジ</t>
    </rPh>
    <rPh sb="5" eb="7">
      <t>ヒョウカ</t>
    </rPh>
    <rPh sb="7" eb="9">
      <t>コウモク</t>
    </rPh>
    <phoneticPr fontId="1"/>
  </si>
  <si>
    <t xml:space="preserve"> 外皮：省エネ基準 ・ ZEH外皮基準　一次エネ：A≧20　＆　B≧100</t>
    <rPh sb="1" eb="3">
      <t>ガイヒ</t>
    </rPh>
    <rPh sb="4" eb="5">
      <t>ショウ</t>
    </rPh>
    <rPh sb="7" eb="9">
      <t>キジュン</t>
    </rPh>
    <rPh sb="15" eb="17">
      <t>ガイヒ</t>
    </rPh>
    <rPh sb="17" eb="19">
      <t>キジュン</t>
    </rPh>
    <rPh sb="20" eb="22">
      <t>イチジ</t>
    </rPh>
    <phoneticPr fontId="1"/>
  </si>
  <si>
    <t xml:space="preserve"> 外皮：省エネ基準 ・ ZEH外皮基準　一次エネ：A≧20　＆　75≦B＜100</t>
    <rPh sb="1" eb="3">
      <t>ガイヒ</t>
    </rPh>
    <rPh sb="15" eb="17">
      <t>ガイヒ</t>
    </rPh>
    <rPh sb="17" eb="19">
      <t>キジュン</t>
    </rPh>
    <rPh sb="20" eb="22">
      <t>イチジ</t>
    </rPh>
    <phoneticPr fontId="1"/>
  </si>
  <si>
    <t xml:space="preserve"> 外皮：省エネ基準 ・ ZEH外皮基準　一次エネ：A≧20</t>
    <phoneticPr fontId="1"/>
  </si>
  <si>
    <t xml:space="preserve"> 発電設備の発電量のうち自家消費分</t>
    <rPh sb="1" eb="3">
      <t>ハツデン</t>
    </rPh>
    <rPh sb="3" eb="5">
      <t>セツビ</t>
    </rPh>
    <rPh sb="6" eb="8">
      <t>ハツデン</t>
    </rPh>
    <rPh sb="8" eb="9">
      <t>リョウ</t>
    </rPh>
    <rPh sb="12" eb="14">
      <t>ジカ</t>
    </rPh>
    <rPh sb="14" eb="16">
      <t>ショウヒ</t>
    </rPh>
    <rPh sb="16" eb="17">
      <t>ブン</t>
    </rPh>
    <phoneticPr fontId="1"/>
  </si>
  <si>
    <t xml:space="preserve"> ｺｰｼﾞｪﾈﾚｰｼｮﾝ設備の売電量に係る控除量</t>
    <rPh sb="12" eb="14">
      <t>セツビ</t>
    </rPh>
    <rPh sb="15" eb="17">
      <t>バイデン</t>
    </rPh>
    <rPh sb="17" eb="18">
      <t>リョウ</t>
    </rPh>
    <rPh sb="19" eb="20">
      <t>カカ</t>
    </rPh>
    <rPh sb="21" eb="23">
      <t>コウジョ</t>
    </rPh>
    <rPh sb="23" eb="24">
      <t>リョウ</t>
    </rPh>
    <phoneticPr fontId="1"/>
  </si>
  <si>
    <r>
      <t xml:space="preserve"> 発電量（</t>
    </r>
    <r>
      <rPr>
        <sz val="9"/>
        <color theme="1"/>
        <rFont val="Meiryo UI"/>
        <family val="3"/>
        <charset val="128"/>
      </rPr>
      <t>コージェネレーション）</t>
    </r>
    <phoneticPr fontId="1"/>
  </si>
  <si>
    <t xml:space="preserve"> 売電量（コージェネレーション）</t>
    <rPh sb="1" eb="3">
      <t>バイデン</t>
    </rPh>
    <rPh sb="3" eb="4">
      <t>リョウ</t>
    </rPh>
    <phoneticPr fontId="1"/>
  </si>
  <si>
    <r>
      <t xml:space="preserve"> 売電量（</t>
    </r>
    <r>
      <rPr>
        <sz val="9"/>
        <color theme="1"/>
        <rFont val="Meiryo UI"/>
        <family val="3"/>
        <charset val="128"/>
      </rPr>
      <t>太陽光発電）</t>
    </r>
    <rPh sb="1" eb="2">
      <t>ウ</t>
    </rPh>
    <phoneticPr fontId="1"/>
  </si>
  <si>
    <t xml:space="preserve"> ・黄色セルに入力、水色セルを選択してください。</t>
    <rPh sb="7" eb="9">
      <t>ニュウリョク</t>
    </rPh>
    <rPh sb="10" eb="12">
      <t>ミズイロ</t>
    </rPh>
    <rPh sb="15" eb="17">
      <t>センタク</t>
    </rPh>
    <phoneticPr fontId="1"/>
  </si>
  <si>
    <t>更新履歴</t>
    <rPh sb="0" eb="4">
      <t>コウシンリレキ</t>
    </rPh>
    <phoneticPr fontId="1"/>
  </si>
  <si>
    <t>バージョン</t>
    <phoneticPr fontId="1"/>
  </si>
  <si>
    <t>更新日</t>
    <rPh sb="0" eb="3">
      <t>コウシンビ</t>
    </rPh>
    <phoneticPr fontId="1"/>
  </si>
  <si>
    <t>2022.04.01</t>
    <phoneticPr fontId="1"/>
  </si>
  <si>
    <t>更新内容</t>
    <rPh sb="0" eb="4">
      <t>コウシンナイヨウ</t>
    </rPh>
    <phoneticPr fontId="1"/>
  </si>
  <si>
    <t>2020.02.28</t>
    <phoneticPr fontId="1"/>
  </si>
  <si>
    <t>2019.04.09</t>
    <phoneticPr fontId="1"/>
  </si>
  <si>
    <t>2018.10.17</t>
    <phoneticPr fontId="1"/>
  </si>
  <si>
    <t>2018.07.04</t>
    <phoneticPr fontId="1"/>
  </si>
  <si>
    <t>2018.07.02</t>
    <phoneticPr fontId="1"/>
  </si>
  <si>
    <t>ZEH oriented の追加</t>
    <phoneticPr fontId="1"/>
  </si>
  <si>
    <t>2022.10.01</t>
    <phoneticPr fontId="1"/>
  </si>
  <si>
    <t>品確法5-2の等級判定欄を削除</t>
    <rPh sb="0" eb="3">
      <t>ヒンカクホウ</t>
    </rPh>
    <rPh sb="7" eb="12">
      <t>トウキュウハンテイラン</t>
    </rPh>
    <rPh sb="13" eb="15">
      <t>サクジョ</t>
    </rPh>
    <phoneticPr fontId="1"/>
  </si>
  <si>
    <t>品確法5-2の等級判定欄を追加</t>
    <rPh sb="0" eb="3">
      <t>ヒンカクホウ</t>
    </rPh>
    <rPh sb="7" eb="12">
      <t>トウキュウハンテイラン</t>
    </rPh>
    <rPh sb="13" eb="15">
      <t>ツイカ</t>
    </rPh>
    <phoneticPr fontId="1"/>
  </si>
  <si>
    <t>建築物のエネルギー消費性能の向上に関する法律の改正に伴う、８地域の冷房期の日射熱取得率の基準値の変更</t>
  </si>
  <si>
    <t xml:space="preserve"> 技術情報（国立研究開発法人建築研究所）の変更に伴い、コージェネレーション設備の売電量に係る控除量の入力欄を追加</t>
  </si>
  <si>
    <t>判定条件に、冷房期の平均日射熱取得率（省エネ基準）を追加
作成例の”発電量（太陽光発電）”の数値を修正（2018.07.12）</t>
  </si>
  <si>
    <t>入力例の画像の差し替え：エネルギー消費計算プログラム（住宅版）（国立研究開発法人建築研究所（協力：国土交通省国土技術政策総合研究所））のバージョンアップに伴う、計算結果ＰＤＦのレイアウト変更に伴う画像の差し替え</t>
    <phoneticPr fontId="1"/>
  </si>
  <si>
    <t>エネルギー消費計算プログラム（住宅版）（国立研究開発法人建築研究所（協力：国土交通省国土技術政策総合研究所））のバージョンアップに伴う、計算書構成および計算結果ＰＤＦ画像の差し替え</t>
    <rPh sb="5" eb="7">
      <t>ショウヒ</t>
    </rPh>
    <rPh sb="7" eb="9">
      <t>ケイサン</t>
    </rPh>
    <rPh sb="15" eb="17">
      <t>ジュウタク</t>
    </rPh>
    <rPh sb="17" eb="18">
      <t>バン</t>
    </rPh>
    <rPh sb="20" eb="22">
      <t>コクリツ</t>
    </rPh>
    <rPh sb="22" eb="24">
      <t>ケンキュウ</t>
    </rPh>
    <rPh sb="24" eb="26">
      <t>カイハツ</t>
    </rPh>
    <rPh sb="26" eb="28">
      <t>ホウジン</t>
    </rPh>
    <rPh sb="28" eb="30">
      <t>ケンチク</t>
    </rPh>
    <rPh sb="30" eb="33">
      <t>ケンキュウジョ</t>
    </rPh>
    <rPh sb="34" eb="36">
      <t>キョウリョク</t>
    </rPh>
    <rPh sb="37" eb="39">
      <t>コクド</t>
    </rPh>
    <rPh sb="39" eb="42">
      <t>コウツウショウ</t>
    </rPh>
    <rPh sb="42" eb="44">
      <t>コクド</t>
    </rPh>
    <rPh sb="44" eb="46">
      <t>ギジュツ</t>
    </rPh>
    <rPh sb="46" eb="48">
      <t>セイサク</t>
    </rPh>
    <rPh sb="48" eb="50">
      <t>ソウゴウ</t>
    </rPh>
    <rPh sb="50" eb="53">
      <t>ケンキュウジョ</t>
    </rPh>
    <rPh sb="65" eb="66">
      <t>トモナ</t>
    </rPh>
    <rPh sb="68" eb="71">
      <t>ケイサンショ</t>
    </rPh>
    <rPh sb="71" eb="73">
      <t>コウセイ</t>
    </rPh>
    <rPh sb="76" eb="78">
      <t>ケイサン</t>
    </rPh>
    <rPh sb="78" eb="80">
      <t>ケッカ</t>
    </rPh>
    <rPh sb="83" eb="85">
      <t>ガゾウ</t>
    </rPh>
    <rPh sb="86" eb="87">
      <t>サ</t>
    </rPh>
    <rPh sb="88" eb="89">
      <t>カ</t>
    </rPh>
    <phoneticPr fontId="1"/>
  </si>
  <si>
    <t>太陽光発電(PV)</t>
    <phoneticPr fontId="1"/>
  </si>
  <si>
    <t>コージェネレーション設備(CGS)</t>
    <phoneticPr fontId="1"/>
  </si>
  <si>
    <t>13383</t>
    <phoneticPr fontId="1"/>
  </si>
  <si>
    <t>5634</t>
    <phoneticPr fontId="1"/>
  </si>
  <si>
    <t>4542</t>
    <phoneticPr fontId="1"/>
  </si>
  <si>
    <t>25091</t>
    <phoneticPr fontId="1"/>
  </si>
  <si>
    <t>10763</t>
    <phoneticPr fontId="1"/>
  </si>
  <si>
    <t>59.5</t>
    <phoneticPr fontId="1"/>
  </si>
  <si>
    <t>○○○○邸</t>
    <phoneticPr fontId="1"/>
  </si>
  <si>
    <t>2023.03.17</t>
    <phoneticPr fontId="1"/>
  </si>
  <si>
    <t>2.0</t>
    <phoneticPr fontId="1"/>
  </si>
  <si>
    <t>ゼロエネ相当判定削除</t>
    <rPh sb="4" eb="6">
      <t>ソウトウ</t>
    </rPh>
    <rPh sb="6" eb="8">
      <t>ハンテイ</t>
    </rPh>
    <rPh sb="8" eb="10">
      <t>サクジョ</t>
    </rPh>
    <phoneticPr fontId="1"/>
  </si>
  <si>
    <t>『ZEH』</t>
    <phoneticPr fontId="1"/>
  </si>
  <si>
    <t>NearlyZEH</t>
    <phoneticPr fontId="1"/>
  </si>
  <si>
    <t>ZEH oriented</t>
    <phoneticPr fontId="1"/>
  </si>
  <si>
    <t>『ZEH』</t>
    <phoneticPr fontId="1"/>
  </si>
  <si>
    <t xml:space="preserve"> ZEH oriented</t>
    <phoneticPr fontId="1"/>
  </si>
  <si>
    <t>地域の区分</t>
    <rPh sb="0" eb="2">
      <t>チイキ</t>
    </rPh>
    <rPh sb="3" eb="5">
      <t>クブン</t>
    </rPh>
    <phoneticPr fontId="1"/>
  </si>
  <si>
    <t>2024.04.05</t>
    <phoneticPr fontId="1"/>
  </si>
  <si>
    <t>2.1</t>
    <phoneticPr fontId="1"/>
  </si>
  <si>
    <t>2026.04.01</t>
    <phoneticPr fontId="1"/>
  </si>
  <si>
    <t>13935</t>
    <phoneticPr fontId="1"/>
  </si>
  <si>
    <t>6036</t>
    <phoneticPr fontId="1"/>
  </si>
  <si>
    <t>5939</t>
    <phoneticPr fontId="1"/>
  </si>
  <si>
    <t>5212</t>
    <phoneticPr fontId="1"/>
  </si>
  <si>
    <t>62070</t>
    <phoneticPr fontId="1"/>
  </si>
  <si>
    <t>16758</t>
    <phoneticPr fontId="1"/>
  </si>
  <si>
    <t>57351</t>
    <phoneticPr fontId="1"/>
  </si>
  <si>
    <t>48756</t>
    <phoneticPr fontId="1"/>
  </si>
  <si>
    <t>21665</t>
    <phoneticPr fontId="1"/>
  </si>
  <si>
    <t>38.0</t>
    <phoneticPr fontId="1"/>
  </si>
  <si>
    <t xml:space="preserve"> ・計算結果をもとに判定することで、申請書にチェックする表示事項が確認できます。</t>
    <phoneticPr fontId="1"/>
  </si>
  <si>
    <r>
      <rPr>
        <b/>
        <sz val="14"/>
        <color theme="1"/>
        <rFont val="Meiryo UI"/>
        <family val="3"/>
        <charset val="128"/>
      </rPr>
      <t>BELS</t>
    </r>
    <r>
      <rPr>
        <sz val="14"/>
        <color theme="1"/>
        <rFont val="Meiryo UI"/>
        <family val="3"/>
        <charset val="128"/>
      </rPr>
      <t>　</t>
    </r>
    <r>
      <rPr>
        <u/>
        <sz val="14"/>
        <color theme="1"/>
        <rFont val="Meiryo UI"/>
        <family val="3"/>
        <charset val="128"/>
      </rPr>
      <t>住宅の「ZEH」に関する表示についての一次エネルギー計算書 （2026年４月以降版）</t>
    </r>
    <rPh sb="5" eb="7">
      <t>ジュウタク</t>
    </rPh>
    <rPh sb="14" eb="15">
      <t>カン</t>
    </rPh>
    <rPh sb="17" eb="19">
      <t>ヒョウジ</t>
    </rPh>
    <rPh sb="40" eb="41">
      <t>ネン</t>
    </rPh>
    <rPh sb="42" eb="43">
      <t>ツキ</t>
    </rPh>
    <rPh sb="43" eb="45">
      <t>イコウ</t>
    </rPh>
    <rPh sb="45" eb="46">
      <t>バン</t>
    </rPh>
    <phoneticPr fontId="1"/>
  </si>
  <si>
    <t xml:space="preserve"> ・本計算書とBELS評価書等の結果が異なる場合、BELS評価書等の結果を優先します。</t>
    <rPh sb="14" eb="15">
      <t>ナド</t>
    </rPh>
    <rPh sb="32" eb="33">
      <t>ナド</t>
    </rPh>
    <phoneticPr fontId="1"/>
  </si>
  <si>
    <t>・本計算書とBELS評価書等の結果が異なる場合、BELS評価書等の結果を優先します。</t>
    <phoneticPr fontId="1"/>
  </si>
  <si>
    <r>
      <rPr>
        <b/>
        <sz val="14"/>
        <color theme="1"/>
        <rFont val="Meiryo UI"/>
        <family val="3"/>
        <charset val="128"/>
      </rPr>
      <t>BELS</t>
    </r>
    <r>
      <rPr>
        <sz val="14"/>
        <color theme="1"/>
        <rFont val="Meiryo UI"/>
        <family val="3"/>
        <charset val="128"/>
      </rPr>
      <t>　</t>
    </r>
    <r>
      <rPr>
        <u/>
        <sz val="14"/>
        <color theme="1"/>
        <rFont val="Meiryo UI"/>
        <family val="3"/>
        <charset val="128"/>
      </rPr>
      <t>住宅の「ZEH」に関する表示についての一次エネルギー計算書 （2026年４月以降版）</t>
    </r>
    <rPh sb="5" eb="7">
      <t>ジュウタク</t>
    </rPh>
    <rPh sb="14" eb="15">
      <t>カン</t>
    </rPh>
    <rPh sb="17" eb="19">
      <t>ヒョウジ</t>
    </rPh>
    <phoneticPr fontId="1"/>
  </si>
  <si>
    <t>・エネルギー消費計算プログラム（住宅版）の計算結果更新に伴い、「ｺｰｼﾞｪﾈﾚｰｼｮﾝ設備の売電量に係る控除量」の入力値を絶対値に変更
・使用のルールを更新
・作成例を更新</t>
    <rPh sb="21" eb="25">
      <t>ケイサンケッカ</t>
    </rPh>
    <rPh sb="25" eb="27">
      <t>コウシン</t>
    </rPh>
    <rPh sb="28" eb="29">
      <t>トモナ</t>
    </rPh>
    <rPh sb="42" eb="45">
      <t>セツビノ</t>
    </rPh>
    <rPh sb="45" eb="47">
      <t>バイデン</t>
    </rPh>
    <rPh sb="47" eb="49">
      <t>リョウニ</t>
    </rPh>
    <rPh sb="49" eb="51">
      <t>カカル</t>
    </rPh>
    <rPh sb="51" eb="53">
      <t>コウジョ</t>
    </rPh>
    <rPh sb="53" eb="54">
      <t>リョウ</t>
    </rPh>
    <rPh sb="54" eb="55">
      <t>」</t>
    </rPh>
    <rPh sb="56" eb="60">
      <t>ニュウリョクチヲ</t>
    </rPh>
    <rPh sb="61" eb="64">
      <t>ゼッタイチ</t>
    </rPh>
    <rPh sb="64" eb="66">
      <t>ヘンコウ</t>
    </rPh>
    <rPh sb="69" eb="71">
      <t>シヨウ</t>
    </rPh>
    <rPh sb="76" eb="78">
      <t>コウシン</t>
    </rPh>
    <rPh sb="80" eb="83">
      <t>サクセイレイ</t>
    </rPh>
    <rPh sb="84" eb="86">
      <t>コウシン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</si>
</sst>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_ "/>
    <numFmt numFmtId="177" formatCode="0.0"/>
    <numFmt numFmtId="178" formatCode="0_ "/>
    <numFmt numFmtId="179" formatCode="0.00_ "/>
    <numFmt numFmtId="180" formatCode="0.0_);[Red]\(0.0\)"/>
    <numFmt numFmtId="181" formatCode="0.00_);[Red]\(0.00\)"/>
  </numFmts>
  <fonts count="26">
    <font>
      <sz val="11"/>
      <color theme="1"/>
      <name val="ＭＳ Ｐゴシック"/>
      <family val="2"/>
      <charset val="128"/>
      <scheme val="minor"/>
    </font>
    <font>
      <sz val="6"/>
      <name val="ＭＳ Ｐゴシック"/>
      <family val="2"/>
      <charset val="128"/>
      <scheme val="minor"/>
    </font>
    <font>
      <sz val="11"/>
      <color theme="1"/>
      <name val="Meiryo UI"/>
      <family val="3"/>
      <charset val="128"/>
    </font>
    <font>
      <sz val="11"/>
      <color theme="0" tint="-0.249977111117893"/>
      <name val="Meiryo UI"/>
      <family val="3"/>
      <charset val="128"/>
    </font>
    <font>
      <b/>
      <sz val="14"/>
      <color theme="1"/>
      <name val="Meiryo UI"/>
      <family val="3"/>
      <charset val="128"/>
    </font>
    <font>
      <u/>
      <sz val="14"/>
      <color theme="1"/>
      <name val="Meiryo UI"/>
      <family val="3"/>
      <charset val="128"/>
    </font>
    <font>
      <sz val="10"/>
      <color theme="1"/>
      <name val="Meiryo UI"/>
      <family val="3"/>
      <charset val="128"/>
    </font>
    <font>
      <sz val="10"/>
      <name val="Meiryo UI"/>
      <family val="3"/>
      <charset val="128"/>
    </font>
    <font>
      <sz val="9"/>
      <color theme="1"/>
      <name val="Meiryo UI"/>
      <family val="3"/>
      <charset val="128"/>
    </font>
    <font>
      <b/>
      <sz val="10"/>
      <color theme="1"/>
      <name val="Meiryo UI"/>
      <family val="3"/>
      <charset val="128"/>
    </font>
    <font>
      <b/>
      <u/>
      <sz val="10"/>
      <color theme="1"/>
      <name val="Meiryo UI"/>
      <family val="3"/>
      <charset val="128"/>
    </font>
    <font>
      <b/>
      <sz val="8"/>
      <color theme="1"/>
      <name val="Meiryo UI"/>
      <family val="3"/>
      <charset val="128"/>
    </font>
    <font>
      <b/>
      <sz val="10"/>
      <color rgb="FFFF0000"/>
      <name val="Meiryo UI"/>
      <family val="3"/>
      <charset val="128"/>
    </font>
    <font>
      <i/>
      <sz val="10"/>
      <color theme="1"/>
      <name val="Meiryo UI"/>
      <family val="3"/>
      <charset val="128"/>
    </font>
    <font>
      <sz val="10"/>
      <color rgb="FFFF0000"/>
      <name val="Meiryo UI"/>
      <family val="3"/>
      <charset val="128"/>
    </font>
    <font>
      <sz val="8"/>
      <color theme="1"/>
      <name val="Meiryo UI"/>
      <family val="3"/>
      <charset val="128"/>
    </font>
    <font>
      <b/>
      <sz val="11"/>
      <color theme="1"/>
      <name val="Meiryo UI"/>
      <family val="3"/>
      <charset val="128"/>
    </font>
    <font>
      <b/>
      <sz val="11"/>
      <name val="Meiryo UI"/>
      <family val="3"/>
      <charset val="128"/>
    </font>
    <font>
      <b/>
      <sz val="12"/>
      <color rgb="FFFF0000"/>
      <name val="Meiryo UI"/>
      <family val="3"/>
      <charset val="128"/>
    </font>
    <font>
      <vertAlign val="subscript"/>
      <sz val="10"/>
      <color theme="1"/>
      <name val="Meiryo UI"/>
      <family val="3"/>
      <charset val="128"/>
    </font>
    <font>
      <sz val="14"/>
      <color theme="1"/>
      <name val="Meiryo UI"/>
      <family val="3"/>
      <charset val="128"/>
    </font>
    <font>
      <sz val="11"/>
      <name val="ＭＳ Ｐゴシック"/>
      <family val="3"/>
      <charset val="128"/>
    </font>
    <font>
      <b/>
      <sz val="9"/>
      <color indexed="81"/>
      <name val="MS UI Gothic"/>
      <family val="3"/>
      <charset val="128"/>
    </font>
    <font>
      <sz val="11"/>
      <color rgb="FFFF0000"/>
      <name val="Meiryo UI"/>
      <family val="3"/>
      <charset val="128"/>
    </font>
    <font>
      <sz val="11"/>
      <color theme="1"/>
      <name val="游ゴシック"/>
      <family val="3"/>
      <charset val="128"/>
    </font>
    <font>
      <sz val="11"/>
      <name val="游ゴシック"/>
      <family val="3"/>
      <charset val="128"/>
    </font>
  </fonts>
  <fills count="9">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FFCCCC"/>
        <bgColor indexed="64"/>
      </patternFill>
    </fill>
    <fill>
      <patternFill patternType="solid">
        <fgColor theme="9" tint="0.79998168889431442"/>
        <bgColor indexed="64"/>
      </patternFill>
    </fill>
    <fill>
      <patternFill patternType="solid">
        <fgColor rgb="FFCCFFFF"/>
        <bgColor indexed="64"/>
      </patternFill>
    </fill>
    <fill>
      <patternFill patternType="solid">
        <fgColor rgb="FFFFFFCC"/>
        <bgColor indexed="64"/>
      </patternFill>
    </fill>
    <fill>
      <patternFill patternType="solid">
        <fgColor rgb="FFCCFFCC"/>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s>
  <cellStyleXfs count="2">
    <xf numFmtId="0" fontId="0" fillId="0" borderId="0">
      <alignment vertical="center"/>
    </xf>
    <xf numFmtId="0" fontId="21" fillId="0" borderId="0"/>
  </cellStyleXfs>
  <cellXfs count="145">
    <xf numFmtId="0" fontId="0" fillId="0" borderId="0" xfId="0">
      <alignment vertical="center"/>
    </xf>
    <xf numFmtId="0" fontId="2" fillId="0" borderId="0" xfId="0" applyFont="1">
      <alignment vertical="center"/>
    </xf>
    <xf numFmtId="0" fontId="2" fillId="0" borderId="24" xfId="0" applyFont="1" applyBorder="1">
      <alignment vertical="center"/>
    </xf>
    <xf numFmtId="0" fontId="2" fillId="0" borderId="25" xfId="0" applyFont="1" applyBorder="1" applyAlignment="1">
      <alignment horizontal="center" vertical="center"/>
    </xf>
    <xf numFmtId="0" fontId="2" fillId="0" borderId="27" xfId="0" applyFont="1" applyBorder="1">
      <alignment vertical="center"/>
    </xf>
    <xf numFmtId="0" fontId="2" fillId="0" borderId="28" xfId="0" applyFont="1" applyBorder="1" applyAlignment="1">
      <alignment horizontal="center" vertical="center"/>
    </xf>
    <xf numFmtId="177" fontId="2" fillId="0" borderId="28" xfId="0" applyNumberFormat="1" applyFont="1" applyBorder="1" applyAlignment="1">
      <alignment horizontal="center" vertical="center"/>
    </xf>
    <xf numFmtId="0" fontId="2" fillId="5" borderId="28" xfId="0" applyFont="1" applyFill="1" applyBorder="1" applyAlignment="1">
      <alignment horizontal="center" vertical="center"/>
    </xf>
    <xf numFmtId="0" fontId="2" fillId="5" borderId="29" xfId="0" applyFont="1" applyFill="1" applyBorder="1" applyAlignment="1">
      <alignment horizontal="center" vertical="center"/>
    </xf>
    <xf numFmtId="0" fontId="2" fillId="5" borderId="27" xfId="0" applyFont="1" applyFill="1" applyBorder="1" applyAlignment="1">
      <alignment horizontal="center" vertical="center"/>
    </xf>
    <xf numFmtId="0" fontId="3" fillId="0" borderId="0" xfId="0" applyFont="1" applyAlignment="1">
      <alignment horizontal="center" vertical="center"/>
    </xf>
    <xf numFmtId="0" fontId="5" fillId="0" borderId="0" xfId="0" applyFont="1" applyAlignment="1">
      <alignment horizontal="center" vertical="center"/>
    </xf>
    <xf numFmtId="0" fontId="6" fillId="0" borderId="0" xfId="0" applyFont="1">
      <alignment vertical="center"/>
    </xf>
    <xf numFmtId="0" fontId="6" fillId="0" borderId="2" xfId="0" applyFont="1" applyBorder="1">
      <alignment vertical="center"/>
    </xf>
    <xf numFmtId="0" fontId="6" fillId="0" borderId="3" xfId="0" applyFont="1" applyBorder="1">
      <alignment vertical="center"/>
    </xf>
    <xf numFmtId="0" fontId="6" fillId="0" borderId="1" xfId="0" applyFont="1" applyBorder="1">
      <alignment vertical="center"/>
    </xf>
    <xf numFmtId="0" fontId="8" fillId="0" borderId="1" xfId="0" applyFont="1" applyBorder="1" applyAlignment="1">
      <alignment horizontal="center" vertical="center" wrapText="1"/>
    </xf>
    <xf numFmtId="49" fontId="6" fillId="3" borderId="1" xfId="0" applyNumberFormat="1" applyFont="1" applyFill="1" applyBorder="1" applyAlignment="1">
      <alignment horizontal="center" vertical="center"/>
    </xf>
    <xf numFmtId="0" fontId="9" fillId="0" borderId="4" xfId="0" applyFont="1" applyBorder="1">
      <alignment vertical="center"/>
    </xf>
    <xf numFmtId="0" fontId="6" fillId="0" borderId="5" xfId="0" applyFont="1" applyBorder="1">
      <alignment vertical="center"/>
    </xf>
    <xf numFmtId="0" fontId="8" fillId="0" borderId="6" xfId="0" applyFont="1" applyBorder="1" applyAlignment="1">
      <alignment horizontal="center" vertical="center" wrapText="1"/>
    </xf>
    <xf numFmtId="0" fontId="6" fillId="0" borderId="7" xfId="0" applyFont="1" applyBorder="1">
      <alignment vertical="center"/>
    </xf>
    <xf numFmtId="0" fontId="6" fillId="0" borderId="8" xfId="0" applyFont="1" applyBorder="1">
      <alignment vertical="center"/>
    </xf>
    <xf numFmtId="0" fontId="6" fillId="0" borderId="10" xfId="0" applyFont="1" applyBorder="1">
      <alignment vertical="center"/>
    </xf>
    <xf numFmtId="0" fontId="6" fillId="0" borderId="11" xfId="0" applyFont="1" applyBorder="1">
      <alignment vertical="center"/>
    </xf>
    <xf numFmtId="0" fontId="6" fillId="0" borderId="12" xfId="0" applyFont="1" applyBorder="1">
      <alignment vertical="center"/>
    </xf>
    <xf numFmtId="0" fontId="6" fillId="0" borderId="13" xfId="0" applyFont="1" applyBorder="1">
      <alignment vertical="center"/>
    </xf>
    <xf numFmtId="0" fontId="6" fillId="0" borderId="15" xfId="0" applyFont="1" applyBorder="1">
      <alignment vertical="center"/>
    </xf>
    <xf numFmtId="0" fontId="6" fillId="0" borderId="14" xfId="0" applyFont="1" applyBorder="1">
      <alignment vertical="center"/>
    </xf>
    <xf numFmtId="0" fontId="14" fillId="0" borderId="0" xfId="0" applyFont="1">
      <alignment vertical="center"/>
    </xf>
    <xf numFmtId="9" fontId="6" fillId="0" borderId="0" xfId="0" applyNumberFormat="1" applyFont="1">
      <alignment vertical="center"/>
    </xf>
    <xf numFmtId="0" fontId="6" fillId="0" borderId="28" xfId="0" applyFont="1" applyBorder="1">
      <alignment vertical="center"/>
    </xf>
    <xf numFmtId="0" fontId="6" fillId="0" borderId="28" xfId="0" applyFont="1" applyBorder="1" applyAlignment="1">
      <alignment horizontal="center" vertical="center"/>
    </xf>
    <xf numFmtId="0" fontId="6" fillId="0" borderId="1" xfId="0" applyFont="1" applyBorder="1" applyAlignment="1">
      <alignment horizontal="center" vertical="center"/>
    </xf>
    <xf numFmtId="0" fontId="6" fillId="0" borderId="15" xfId="0" applyFont="1" applyBorder="1" applyAlignment="1">
      <alignment horizontal="center" vertical="center"/>
    </xf>
    <xf numFmtId="0" fontId="7" fillId="0" borderId="17" xfId="0" applyFont="1" applyBorder="1" applyAlignment="1">
      <alignment horizontal="center" vertical="center"/>
    </xf>
    <xf numFmtId="0" fontId="6" fillId="2" borderId="1" xfId="0" applyFont="1" applyFill="1" applyBorder="1" applyAlignment="1">
      <alignment horizontal="center" vertical="center"/>
    </xf>
    <xf numFmtId="0" fontId="6" fillId="0" borderId="9" xfId="0" applyFont="1" applyBorder="1" applyAlignment="1">
      <alignment horizontal="center" vertical="center"/>
    </xf>
    <xf numFmtId="176" fontId="16" fillId="2" borderId="11" xfId="0" applyNumberFormat="1" applyFont="1" applyFill="1" applyBorder="1" applyAlignment="1">
      <alignment horizontal="right" vertical="center"/>
    </xf>
    <xf numFmtId="0" fontId="6" fillId="0" borderId="27" xfId="0" applyFont="1" applyBorder="1">
      <alignment vertical="center"/>
    </xf>
    <xf numFmtId="0" fontId="6" fillId="0" borderId="29" xfId="0" applyFont="1" applyBorder="1">
      <alignment vertical="center"/>
    </xf>
    <xf numFmtId="0" fontId="6" fillId="0" borderId="38" xfId="0" applyFont="1" applyBorder="1" applyAlignment="1">
      <alignment horizontal="center" vertical="center"/>
    </xf>
    <xf numFmtId="0" fontId="6" fillId="0" borderId="27" xfId="0" applyFont="1" applyBorder="1" applyAlignment="1">
      <alignment horizontal="center" vertical="center"/>
    </xf>
    <xf numFmtId="181" fontId="16" fillId="0" borderId="33" xfId="0" applyNumberFormat="1" applyFont="1" applyBorder="1" applyAlignment="1">
      <alignment horizontal="right" vertical="center"/>
    </xf>
    <xf numFmtId="0" fontId="9" fillId="0" borderId="5" xfId="0" applyFont="1" applyBorder="1">
      <alignment vertical="center"/>
    </xf>
    <xf numFmtId="0" fontId="6" fillId="0" borderId="0" xfId="0" applyFont="1" applyAlignment="1">
      <alignment horizontal="left" vertical="center"/>
    </xf>
    <xf numFmtId="0" fontId="6" fillId="0" borderId="22" xfId="0" applyFont="1" applyBorder="1">
      <alignment vertical="center"/>
    </xf>
    <xf numFmtId="0" fontId="6" fillId="0" borderId="25" xfId="0" applyFont="1" applyBorder="1">
      <alignment vertical="center"/>
    </xf>
    <xf numFmtId="0" fontId="6" fillId="0" borderId="26" xfId="0" applyFont="1" applyBorder="1">
      <alignment vertical="center"/>
    </xf>
    <xf numFmtId="0" fontId="9" fillId="0" borderId="0" xfId="0" applyFont="1">
      <alignment vertical="center"/>
    </xf>
    <xf numFmtId="0" fontId="6" fillId="0" borderId="42" xfId="0" applyFont="1" applyBorder="1">
      <alignment vertical="center"/>
    </xf>
    <xf numFmtId="0" fontId="9" fillId="4" borderId="33" xfId="0" applyFont="1" applyFill="1" applyBorder="1" applyAlignment="1">
      <alignment horizontal="center" vertical="center"/>
    </xf>
    <xf numFmtId="0" fontId="9" fillId="4" borderId="37" xfId="0" applyFont="1" applyFill="1" applyBorder="1" applyAlignment="1">
      <alignment horizontal="center" vertical="center"/>
    </xf>
    <xf numFmtId="0" fontId="9" fillId="4" borderId="34" xfId="0" applyFont="1" applyFill="1" applyBorder="1" applyAlignment="1">
      <alignment horizontal="center" vertical="center"/>
    </xf>
    <xf numFmtId="0" fontId="6" fillId="0" borderId="0" xfId="0" applyFont="1" applyAlignment="1">
      <alignment horizontal="left" vertical="center" indent="1"/>
    </xf>
    <xf numFmtId="180" fontId="16" fillId="0" borderId="37" xfId="0" applyNumberFormat="1" applyFont="1" applyBorder="1" applyAlignment="1">
      <alignment horizontal="right" vertical="center"/>
    </xf>
    <xf numFmtId="0" fontId="2" fillId="0" borderId="28" xfId="0" quotePrefix="1" applyFont="1" applyBorder="1" applyAlignment="1">
      <alignment horizontal="center" vertical="center"/>
    </xf>
    <xf numFmtId="0" fontId="2" fillId="0" borderId="29" xfId="0" quotePrefix="1" applyFont="1" applyBorder="1" applyAlignment="1">
      <alignment horizontal="center" vertical="center"/>
    </xf>
    <xf numFmtId="0" fontId="2" fillId="0" borderId="26" xfId="0" quotePrefix="1" applyFont="1" applyBorder="1" applyAlignment="1">
      <alignment horizontal="center" vertical="center"/>
    </xf>
    <xf numFmtId="178" fontId="16" fillId="0" borderId="35" xfId="0" applyNumberFormat="1" applyFont="1" applyBorder="1" applyAlignment="1">
      <alignment horizontal="right" vertical="center"/>
    </xf>
    <xf numFmtId="0" fontId="13" fillId="0" borderId="27" xfId="0" applyFont="1" applyBorder="1" applyAlignment="1">
      <alignment horizontal="left" vertical="center"/>
    </xf>
    <xf numFmtId="0" fontId="2" fillId="0" borderId="22" xfId="0" applyFont="1" applyBorder="1">
      <alignment vertical="center"/>
    </xf>
    <xf numFmtId="0" fontId="2" fillId="0" borderId="2" xfId="0" applyFont="1" applyBorder="1">
      <alignment vertical="center"/>
    </xf>
    <xf numFmtId="0" fontId="2" fillId="0" borderId="25" xfId="0" applyFont="1" applyBorder="1">
      <alignment vertical="center"/>
    </xf>
    <xf numFmtId="0" fontId="2" fillId="0" borderId="26" xfId="0" applyFont="1" applyBorder="1">
      <alignment vertical="center"/>
    </xf>
    <xf numFmtId="0" fontId="13" fillId="0" borderId="21" xfId="0" applyFont="1" applyBorder="1" applyAlignment="1">
      <alignment horizontal="left" vertical="center"/>
    </xf>
    <xf numFmtId="0" fontId="6" fillId="0" borderId="24" xfId="0" applyFont="1" applyBorder="1" applyAlignment="1">
      <alignment horizontal="left" vertical="center"/>
    </xf>
    <xf numFmtId="0" fontId="2" fillId="0" borderId="28" xfId="0" applyFont="1" applyBorder="1">
      <alignment vertical="center"/>
    </xf>
    <xf numFmtId="0" fontId="2" fillId="0" borderId="29" xfId="0" applyFont="1" applyBorder="1">
      <alignment vertical="center"/>
    </xf>
    <xf numFmtId="0" fontId="16" fillId="4" borderId="1" xfId="0" applyFont="1" applyFill="1" applyBorder="1" applyAlignment="1">
      <alignment horizontal="center" vertical="center"/>
    </xf>
    <xf numFmtId="0" fontId="16" fillId="6" borderId="1" xfId="0" applyFont="1" applyFill="1" applyBorder="1" applyAlignment="1" applyProtection="1">
      <alignment horizontal="center" vertical="center"/>
      <protection locked="0"/>
    </xf>
    <xf numFmtId="0" fontId="16" fillId="0" borderId="18" xfId="0" applyFont="1" applyBorder="1">
      <alignment vertical="center"/>
    </xf>
    <xf numFmtId="0" fontId="23" fillId="0" borderId="29" xfId="0" applyFont="1" applyBorder="1" applyAlignment="1">
      <alignment horizontal="center" vertical="center"/>
    </xf>
    <xf numFmtId="0" fontId="24" fillId="0" borderId="0" xfId="0" applyFont="1">
      <alignment vertical="center"/>
    </xf>
    <xf numFmtId="0" fontId="24" fillId="0" borderId="0" xfId="0" applyFont="1" applyAlignment="1">
      <alignment horizontal="left" vertical="center"/>
    </xf>
    <xf numFmtId="0" fontId="24" fillId="0" borderId="1" xfId="0" applyFont="1" applyBorder="1">
      <alignment vertical="center"/>
    </xf>
    <xf numFmtId="0" fontId="24" fillId="0" borderId="1" xfId="0" applyFont="1" applyBorder="1" applyAlignment="1">
      <alignment horizontal="left" vertical="center"/>
    </xf>
    <xf numFmtId="0" fontId="24" fillId="0" borderId="1" xfId="0" applyFont="1" applyBorder="1" applyAlignment="1">
      <alignment horizontal="left" vertical="center" wrapText="1"/>
    </xf>
    <xf numFmtId="179" fontId="17" fillId="7" borderId="32" xfId="0" applyNumberFormat="1" applyFont="1" applyFill="1" applyBorder="1" applyAlignment="1" applyProtection="1">
      <alignment horizontal="right" vertical="center"/>
      <protection locked="0"/>
    </xf>
    <xf numFmtId="176" fontId="17" fillId="7" borderId="36" xfId="0" applyNumberFormat="1" applyFont="1" applyFill="1" applyBorder="1" applyAlignment="1" applyProtection="1">
      <alignment horizontal="right" vertical="center"/>
      <protection locked="0"/>
    </xf>
    <xf numFmtId="49" fontId="16" fillId="7" borderId="1" xfId="0" applyNumberFormat="1" applyFont="1" applyFill="1" applyBorder="1" applyAlignment="1" applyProtection="1">
      <alignment horizontal="right" vertical="center"/>
      <protection locked="0"/>
    </xf>
    <xf numFmtId="49" fontId="17" fillId="7" borderId="1" xfId="0" applyNumberFormat="1" applyFont="1" applyFill="1" applyBorder="1" applyAlignment="1" applyProtection="1">
      <alignment horizontal="right" vertical="center"/>
      <protection locked="0"/>
    </xf>
    <xf numFmtId="176" fontId="16" fillId="8" borderId="1" xfId="0" applyNumberFormat="1" applyFont="1" applyFill="1" applyBorder="1" applyAlignment="1">
      <alignment horizontal="right" vertical="center"/>
    </xf>
    <xf numFmtId="176" fontId="16" fillId="8" borderId="1" xfId="0" applyNumberFormat="1" applyFont="1" applyFill="1" applyBorder="1">
      <alignment vertical="center"/>
    </xf>
    <xf numFmtId="176" fontId="16" fillId="8" borderId="15" xfId="0" applyNumberFormat="1" applyFont="1" applyFill="1" applyBorder="1" applyAlignment="1">
      <alignment horizontal="right" vertical="center"/>
    </xf>
    <xf numFmtId="0" fontId="18" fillId="8" borderId="16" xfId="0" applyFont="1" applyFill="1" applyBorder="1" applyAlignment="1">
      <alignment horizontal="right" vertical="center"/>
    </xf>
    <xf numFmtId="0" fontId="7" fillId="0" borderId="1" xfId="0" applyFont="1" applyBorder="1">
      <alignment vertical="center"/>
    </xf>
    <xf numFmtId="0" fontId="7" fillId="0" borderId="1" xfId="0" applyFont="1" applyBorder="1" applyAlignment="1">
      <alignment horizontal="left" vertical="center" shrinkToFit="1"/>
    </xf>
    <xf numFmtId="179" fontId="16" fillId="0" borderId="31" xfId="0" applyNumberFormat="1" applyFont="1" applyBorder="1" applyAlignment="1">
      <alignment horizontal="right" vertical="center"/>
    </xf>
    <xf numFmtId="0" fontId="9" fillId="0" borderId="1" xfId="0" applyFont="1" applyBorder="1" applyAlignment="1">
      <alignment horizontal="left" vertical="center"/>
    </xf>
    <xf numFmtId="0" fontId="14" fillId="0" borderId="1" xfId="0" applyFont="1" applyBorder="1">
      <alignment vertical="center"/>
    </xf>
    <xf numFmtId="0" fontId="2" fillId="0" borderId="0" xfId="0" applyFont="1" applyProtection="1">
      <alignment vertical="center"/>
      <protection locked="0"/>
    </xf>
    <xf numFmtId="49" fontId="24" fillId="0" borderId="1" xfId="0" applyNumberFormat="1" applyFont="1" applyBorder="1" applyAlignment="1">
      <alignment horizontal="left" vertical="center"/>
    </xf>
    <xf numFmtId="0" fontId="16" fillId="0" borderId="21" xfId="0" applyFont="1" applyBorder="1" applyAlignment="1">
      <alignment horizontal="left" vertical="center"/>
    </xf>
    <xf numFmtId="0" fontId="16" fillId="0" borderId="27" xfId="0" applyFont="1" applyBorder="1" applyAlignment="1">
      <alignment horizontal="left" vertical="center"/>
    </xf>
    <xf numFmtId="0" fontId="6" fillId="0" borderId="24" xfId="0" applyFont="1" applyBorder="1">
      <alignment vertical="center"/>
    </xf>
    <xf numFmtId="0" fontId="14" fillId="0" borderId="29" xfId="0" applyFont="1" applyBorder="1">
      <alignment vertical="center"/>
    </xf>
    <xf numFmtId="49" fontId="16" fillId="7" borderId="30" xfId="0" applyNumberFormat="1" applyFont="1" applyFill="1" applyBorder="1" applyAlignment="1" applyProtection="1">
      <alignment horizontal="right" vertical="center"/>
      <protection locked="0"/>
    </xf>
    <xf numFmtId="0" fontId="6" fillId="0" borderId="29" xfId="0" applyFont="1" applyBorder="1" applyAlignment="1">
      <alignment horizontal="center" vertical="center"/>
    </xf>
    <xf numFmtId="0" fontId="8" fillId="0" borderId="44" xfId="0" applyFont="1" applyBorder="1" applyAlignment="1">
      <alignment horizontal="center" vertical="center" wrapText="1"/>
    </xf>
    <xf numFmtId="176" fontId="16" fillId="8" borderId="42" xfId="0" applyNumberFormat="1" applyFont="1" applyFill="1" applyBorder="1" applyAlignment="1">
      <alignment horizontal="right" vertical="center"/>
    </xf>
    <xf numFmtId="0" fontId="7" fillId="0" borderId="24" xfId="0" applyFont="1" applyBorder="1">
      <alignment vertical="center"/>
    </xf>
    <xf numFmtId="49" fontId="25" fillId="0" borderId="1" xfId="0" applyNumberFormat="1" applyFont="1" applyBorder="1" applyAlignment="1">
      <alignment horizontal="left" vertical="center"/>
    </xf>
    <xf numFmtId="0" fontId="25" fillId="0" borderId="1" xfId="0" applyFont="1" applyBorder="1" applyAlignment="1">
      <alignment horizontal="left" vertical="center"/>
    </xf>
    <xf numFmtId="0" fontId="25" fillId="0" borderId="1" xfId="0" applyFont="1" applyBorder="1" applyAlignment="1">
      <alignment horizontal="left" vertical="center" wrapText="1"/>
    </xf>
    <xf numFmtId="0" fontId="6" fillId="0" borderId="41" xfId="0" applyFont="1" applyBorder="1" applyAlignment="1">
      <alignment horizontal="left" vertical="center"/>
    </xf>
    <xf numFmtId="0" fontId="6" fillId="0" borderId="40" xfId="0" applyFont="1" applyBorder="1" applyAlignment="1">
      <alignment horizontal="left" vertical="center"/>
    </xf>
    <xf numFmtId="0" fontId="6" fillId="0" borderId="27" xfId="0" applyFont="1" applyBorder="1" applyAlignment="1">
      <alignment horizontal="left" vertical="center"/>
    </xf>
    <xf numFmtId="0" fontId="6" fillId="0" borderId="29" xfId="0" applyFont="1" applyBorder="1" applyAlignment="1">
      <alignment horizontal="left" vertical="center"/>
    </xf>
    <xf numFmtId="0" fontId="15" fillId="0" borderId="0" xfId="0" applyFont="1" applyAlignment="1">
      <alignment horizontal="left" vertical="center" wrapText="1"/>
    </xf>
    <xf numFmtId="0" fontId="15" fillId="0" borderId="0" xfId="0" applyFont="1" applyAlignment="1">
      <alignment horizontal="left" vertical="center"/>
    </xf>
    <xf numFmtId="0" fontId="8" fillId="0" borderId="0" xfId="0" applyFont="1" applyAlignment="1">
      <alignment horizontal="center" vertical="center"/>
    </xf>
    <xf numFmtId="0" fontId="7" fillId="0" borderId="18" xfId="0" applyFont="1" applyBorder="1" applyAlignment="1">
      <alignment horizontal="left" vertical="center"/>
    </xf>
    <xf numFmtId="0" fontId="7" fillId="0" borderId="39" xfId="0" applyFont="1" applyBorder="1" applyAlignment="1">
      <alignment horizontal="left" vertical="center"/>
    </xf>
    <xf numFmtId="0" fontId="2" fillId="0" borderId="43" xfId="0" applyFont="1" applyBorder="1" applyAlignment="1">
      <alignment horizontal="left" vertical="center"/>
    </xf>
    <xf numFmtId="0" fontId="2" fillId="0" borderId="19" xfId="0" applyFont="1" applyBorder="1" applyAlignment="1">
      <alignment horizontal="left" vertical="center"/>
    </xf>
    <xf numFmtId="0" fontId="16" fillId="4" borderId="43" xfId="0" applyFont="1" applyFill="1" applyBorder="1" applyAlignment="1">
      <alignment horizontal="center" vertical="center"/>
    </xf>
    <xf numFmtId="0" fontId="16" fillId="4" borderId="20" xfId="0" applyFont="1" applyFill="1" applyBorder="1" applyAlignment="1">
      <alignment horizontal="center" vertical="center"/>
    </xf>
    <xf numFmtId="0" fontId="6" fillId="0" borderId="0" xfId="0" applyFont="1" applyAlignment="1">
      <alignment horizontal="left" vertical="center"/>
    </xf>
    <xf numFmtId="0" fontId="5" fillId="0" borderId="0" xfId="0" applyFont="1" applyAlignment="1">
      <alignment horizontal="center" vertical="center"/>
    </xf>
    <xf numFmtId="0" fontId="16" fillId="7" borderId="27" xfId="0" applyFont="1" applyFill="1" applyBorder="1" applyAlignment="1" applyProtection="1">
      <alignment horizontal="left" vertical="center" indent="1"/>
      <protection locked="0"/>
    </xf>
    <xf numFmtId="0" fontId="16" fillId="7" borderId="28" xfId="0" applyFont="1" applyFill="1" applyBorder="1" applyAlignment="1" applyProtection="1">
      <alignment horizontal="left" vertical="center" indent="1"/>
      <protection locked="0"/>
    </xf>
    <xf numFmtId="0" fontId="16" fillId="7" borderId="29" xfId="0" applyFont="1" applyFill="1" applyBorder="1" applyAlignment="1" applyProtection="1">
      <alignment horizontal="left" vertical="center" indent="1"/>
      <protection locked="0"/>
    </xf>
    <xf numFmtId="0" fontId="6" fillId="0" borderId="21" xfId="0" applyFont="1" applyBorder="1" applyAlignment="1">
      <alignment horizontal="center" vertical="center"/>
    </xf>
    <xf numFmtId="0" fontId="6" fillId="0" borderId="23" xfId="0" applyFont="1" applyBorder="1" applyAlignment="1">
      <alignment horizontal="center" vertical="center"/>
    </xf>
    <xf numFmtId="0" fontId="6" fillId="0" borderId="24" xfId="0" applyFont="1" applyBorder="1" applyAlignment="1">
      <alignment horizontal="center" vertical="center"/>
    </xf>
    <xf numFmtId="0" fontId="6" fillId="0" borderId="27" xfId="0" applyFont="1" applyBorder="1" applyAlignment="1">
      <alignment horizontal="center" vertical="center"/>
    </xf>
    <xf numFmtId="0" fontId="6" fillId="0" borderId="28" xfId="0" applyFont="1" applyBorder="1" applyAlignment="1">
      <alignment horizontal="center" vertical="center"/>
    </xf>
    <xf numFmtId="0" fontId="16" fillId="6" borderId="27" xfId="0" applyFont="1" applyFill="1" applyBorder="1" applyAlignment="1" applyProtection="1">
      <alignment horizontal="center" vertical="center"/>
      <protection locked="0"/>
    </xf>
    <xf numFmtId="0" fontId="16" fillId="6" borderId="29" xfId="0" applyFont="1" applyFill="1" applyBorder="1" applyAlignment="1" applyProtection="1">
      <alignment horizontal="center" vertical="center"/>
      <protection locked="0"/>
    </xf>
    <xf numFmtId="49" fontId="6" fillId="3" borderId="15" xfId="0" applyNumberFormat="1" applyFont="1" applyFill="1" applyBorder="1" applyAlignment="1">
      <alignment horizontal="center" vertical="center"/>
    </xf>
    <xf numFmtId="49" fontId="6" fillId="3" borderId="42" xfId="0" applyNumberFormat="1" applyFont="1" applyFill="1" applyBorder="1" applyAlignment="1">
      <alignment horizontal="center" vertical="center"/>
    </xf>
    <xf numFmtId="49" fontId="6" fillId="3" borderId="30" xfId="0" applyNumberFormat="1" applyFont="1" applyFill="1" applyBorder="1" applyAlignment="1">
      <alignment horizontal="center" vertical="center"/>
    </xf>
    <xf numFmtId="0" fontId="6" fillId="0" borderId="31" xfId="0" applyFont="1" applyBorder="1" applyAlignment="1">
      <alignment horizontal="center" vertical="center" wrapText="1"/>
    </xf>
    <xf numFmtId="0" fontId="6" fillId="0" borderId="34" xfId="0" applyFont="1" applyBorder="1" applyAlignment="1">
      <alignment horizontal="center" vertical="center" wrapText="1"/>
    </xf>
    <xf numFmtId="0" fontId="6" fillId="0" borderId="35" xfId="0" applyFont="1" applyBorder="1" applyAlignment="1">
      <alignment horizontal="center" vertical="center" wrapText="1"/>
    </xf>
    <xf numFmtId="0" fontId="6" fillId="0" borderId="38"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42" xfId="0" applyFont="1" applyBorder="1" applyAlignment="1">
      <alignment horizontal="center" vertical="center" wrapText="1"/>
    </xf>
    <xf numFmtId="0" fontId="6" fillId="0" borderId="30" xfId="0" applyFont="1" applyBorder="1" applyAlignment="1">
      <alignment horizontal="center" vertical="center" wrapText="1"/>
    </xf>
    <xf numFmtId="0" fontId="7" fillId="0" borderId="1" xfId="0" applyFont="1" applyBorder="1" applyAlignment="1">
      <alignment horizontal="center" vertical="center" wrapText="1"/>
    </xf>
    <xf numFmtId="0" fontId="6" fillId="0" borderId="1" xfId="0" applyFont="1" applyBorder="1" applyAlignment="1">
      <alignment horizontal="center" vertical="center"/>
    </xf>
    <xf numFmtId="0" fontId="7" fillId="0" borderId="27" xfId="0" applyFont="1" applyBorder="1" applyAlignment="1">
      <alignment horizontal="left" vertical="center"/>
    </xf>
    <xf numFmtId="0" fontId="7" fillId="0" borderId="29" xfId="0" applyFont="1" applyBorder="1" applyAlignment="1">
      <alignment horizontal="left" vertical="center"/>
    </xf>
    <xf numFmtId="0" fontId="7" fillId="0" borderId="28" xfId="0" applyFont="1" applyBorder="1" applyAlignment="1">
      <alignment horizontal="left" vertical="center"/>
    </xf>
  </cellXfs>
  <cellStyles count="2">
    <cellStyle name="標準" xfId="0" builtinId="0"/>
    <cellStyle name="標準 2" xfId="1" xr:uid="{00000000-0005-0000-0000-000001000000}"/>
  </cellStyles>
  <dxfs count="2">
    <dxf>
      <font>
        <color auto="1"/>
      </font>
    </dxf>
    <dxf>
      <fill>
        <patternFill>
          <bgColor theme="1"/>
        </patternFill>
      </fill>
    </dxf>
  </dxfs>
  <tableStyles count="0" defaultTableStyle="TableStyleMedium2" defaultPivotStyle="PivotStyleLight16"/>
  <colors>
    <mruColors>
      <color rgb="FFFFFFCC"/>
      <color rgb="FFCC0000"/>
      <color rgb="FFCCFFCC"/>
      <color rgb="FFCCFFFF"/>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Radio" checked="Checked" firstButton="1" fmlaLink="$K$1" lockText="1" noThreeD="1"/>
</file>

<file path=xl/ctrlProps/ctrlProp2.xml><?xml version="1.0" encoding="utf-8"?>
<formControlPr xmlns="http://schemas.microsoft.com/office/spreadsheetml/2009/9/main" objectType="Radio"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tiff"/></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tiff"/><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13</xdr:col>
      <xdr:colOff>149678</xdr:colOff>
      <xdr:row>27</xdr:row>
      <xdr:rowOff>102672</xdr:rowOff>
    </xdr:from>
    <xdr:to>
      <xdr:col>23</xdr:col>
      <xdr:colOff>544285</xdr:colOff>
      <xdr:row>34</xdr:row>
      <xdr:rowOff>81643</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10531928" y="6076208"/>
          <a:ext cx="7334250" cy="1530185"/>
        </a:xfrm>
        <a:prstGeom prst="rect">
          <a:avLst/>
        </a:prstGeom>
        <a:solidFill>
          <a:schemeClr val="lt1"/>
        </a:solid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6</xdr:col>
      <xdr:colOff>981075</xdr:colOff>
      <xdr:row>4</xdr:row>
      <xdr:rowOff>28575</xdr:rowOff>
    </xdr:from>
    <xdr:to>
      <xdr:col>7</xdr:col>
      <xdr:colOff>337456</xdr:colOff>
      <xdr:row>7</xdr:row>
      <xdr:rowOff>209575</xdr:rowOff>
    </xdr:to>
    <xdr:pic>
      <xdr:nvPicPr>
        <xdr:cNvPr id="3" name="図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019925" y="952500"/>
          <a:ext cx="775606" cy="866800"/>
        </a:xfrm>
        <a:prstGeom prst="rect">
          <a:avLst/>
        </a:prstGeom>
      </xdr:spPr>
    </xdr:pic>
    <xdr:clientData/>
  </xdr:twoCellAnchor>
  <xdr:twoCellAnchor>
    <xdr:from>
      <xdr:col>10</xdr:col>
      <xdr:colOff>11207</xdr:colOff>
      <xdr:row>0</xdr:row>
      <xdr:rowOff>34636</xdr:rowOff>
    </xdr:from>
    <xdr:to>
      <xdr:col>26</xdr:col>
      <xdr:colOff>54428</xdr:colOff>
      <xdr:row>24</xdr:row>
      <xdr:rowOff>209550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8297957" y="34636"/>
          <a:ext cx="11168421" cy="546128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000" b="1">
              <a:solidFill>
                <a:schemeClr val="dk1"/>
              </a:solidFill>
              <a:effectLst/>
              <a:latin typeface="ＭＳ Ｐゴシック" panose="020B0600070205080204" pitchFamily="50" charset="-128"/>
              <a:ea typeface="ＭＳ Ｐゴシック" panose="020B0600070205080204" pitchFamily="50" charset="-128"/>
              <a:cs typeface="+mn-cs"/>
            </a:rPr>
            <a:t>利用規約</a:t>
          </a:r>
        </a:p>
        <a:p>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 </a:t>
          </a:r>
        </a:p>
        <a:p>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この利用規約</a:t>
          </a:r>
          <a:r>
            <a:rPr lang="en-US" altLang="ja-JP" sz="1000" b="0">
              <a:solidFill>
                <a:schemeClr val="dk1"/>
              </a:solidFill>
              <a:effectLst/>
              <a:latin typeface="ＭＳ Ｐゴシック" panose="020B0600070205080204" pitchFamily="50" charset="-128"/>
              <a:ea typeface="ＭＳ Ｐゴシック" panose="020B0600070205080204" pitchFamily="50" charset="-128"/>
              <a:cs typeface="+mn-cs"/>
            </a:rPr>
            <a:t>(</a:t>
          </a:r>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以下「本規約」といいます。</a:t>
          </a:r>
          <a:r>
            <a:rPr lang="en-US" altLang="ja-JP" sz="1000" b="0">
              <a:solidFill>
                <a:schemeClr val="dk1"/>
              </a:solidFill>
              <a:effectLst/>
              <a:latin typeface="ＭＳ Ｐゴシック" panose="020B0600070205080204" pitchFamily="50" charset="-128"/>
              <a:ea typeface="ＭＳ Ｐゴシック" panose="020B0600070205080204" pitchFamily="50" charset="-128"/>
              <a:cs typeface="+mn-cs"/>
            </a:rPr>
            <a:t>)</a:t>
          </a:r>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は、一般社団法人住宅性能評価・表示協会</a:t>
          </a:r>
          <a:r>
            <a:rPr lang="en-US" altLang="ja-JP" sz="1000" b="0">
              <a:solidFill>
                <a:schemeClr val="dk1"/>
              </a:solidFill>
              <a:effectLst/>
              <a:latin typeface="ＭＳ Ｐゴシック" panose="020B0600070205080204" pitchFamily="50" charset="-128"/>
              <a:ea typeface="ＭＳ Ｐゴシック" panose="020B0600070205080204" pitchFamily="50" charset="-128"/>
              <a:cs typeface="+mn-cs"/>
            </a:rPr>
            <a:t>(</a:t>
          </a:r>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以下「当協会」といいます。</a:t>
          </a:r>
          <a:r>
            <a:rPr lang="en-US" altLang="ja-JP" sz="1000" b="0">
              <a:solidFill>
                <a:schemeClr val="dk1"/>
              </a:solidFill>
              <a:effectLst/>
              <a:latin typeface="ＭＳ Ｐゴシック" panose="020B0600070205080204" pitchFamily="50" charset="-128"/>
              <a:ea typeface="ＭＳ Ｐゴシック" panose="020B0600070205080204" pitchFamily="50" charset="-128"/>
              <a:cs typeface="+mn-cs"/>
            </a:rPr>
            <a:t>)</a:t>
          </a:r>
          <a:r>
            <a:rPr lang="ja-JP" altLang="en-US" sz="1000" b="0">
              <a:solidFill>
                <a:schemeClr val="dk1"/>
              </a:solidFill>
              <a:effectLst/>
              <a:latin typeface="ＭＳ Ｐゴシック" panose="020B0600070205080204" pitchFamily="50" charset="-128"/>
              <a:ea typeface="+mn-ea"/>
              <a:cs typeface="+mn-cs"/>
            </a:rPr>
            <a:t>が著作権を有する「</a:t>
          </a:r>
          <a:r>
            <a:rPr lang="ja-JP" altLang="en-US" sz="1000" b="0">
              <a:solidFill>
                <a:sysClr val="windowText" lastClr="000000"/>
              </a:solidFill>
              <a:effectLst/>
              <a:latin typeface="ＭＳ Ｐゴシック" panose="020B0600070205080204" pitchFamily="50" charset="-128"/>
              <a:ea typeface="+mn-ea"/>
              <a:cs typeface="+mn-cs"/>
            </a:rPr>
            <a:t>住宅の「</a:t>
          </a:r>
          <a:r>
            <a:rPr lang="en-US" altLang="ja-JP" sz="1000" b="0">
              <a:solidFill>
                <a:sysClr val="windowText" lastClr="000000"/>
              </a:solidFill>
              <a:effectLst/>
              <a:latin typeface="ＭＳ Ｐゴシック" panose="020B0600070205080204" pitchFamily="50" charset="-128"/>
              <a:ea typeface="+mn-ea"/>
              <a:cs typeface="+mn-cs"/>
            </a:rPr>
            <a:t>ZEH</a:t>
          </a:r>
          <a:r>
            <a:rPr lang="ja-JP" altLang="en-US" sz="1000" b="0">
              <a:solidFill>
                <a:sysClr val="windowText" lastClr="000000"/>
              </a:solidFill>
              <a:effectLst/>
              <a:latin typeface="ＭＳ Ｐゴシック" panose="020B0600070205080204" pitchFamily="50" charset="-128"/>
              <a:ea typeface="+mn-ea"/>
              <a:cs typeface="+mn-cs"/>
            </a:rPr>
            <a:t>」に関する表示についての一次エネルギー計算書</a:t>
          </a:r>
          <a:r>
            <a:rPr lang="ja-JP" altLang="en-US" sz="1000" b="0">
              <a:solidFill>
                <a:schemeClr val="dk1"/>
              </a:solidFill>
              <a:effectLst/>
              <a:latin typeface="ＭＳ Ｐゴシック" panose="020B0600070205080204" pitchFamily="50" charset="-128"/>
              <a:ea typeface="+mn-ea"/>
              <a:cs typeface="+mn-cs"/>
            </a:rPr>
            <a:t>」を提供するサービス</a:t>
          </a:r>
          <a:r>
            <a:rPr lang="en-US" altLang="ja-JP" sz="1000" b="0">
              <a:solidFill>
                <a:schemeClr val="dk1"/>
              </a:solidFill>
              <a:effectLst/>
              <a:latin typeface="ＭＳ Ｐゴシック" panose="020B0600070205080204" pitchFamily="50" charset="-128"/>
              <a:ea typeface="ＭＳ Ｐゴシック" panose="020B0600070205080204" pitchFamily="50" charset="-128"/>
              <a:cs typeface="+mn-cs"/>
            </a:rPr>
            <a:t>(</a:t>
          </a:r>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以下「本サービス」といいます。</a:t>
          </a:r>
          <a:r>
            <a:rPr lang="en-US" altLang="ja-JP" sz="1000" b="0">
              <a:solidFill>
                <a:schemeClr val="dk1"/>
              </a:solidFill>
              <a:effectLst/>
              <a:latin typeface="ＭＳ Ｐゴシック" panose="020B0600070205080204" pitchFamily="50" charset="-128"/>
              <a:ea typeface="ＭＳ Ｐゴシック" panose="020B0600070205080204" pitchFamily="50" charset="-128"/>
              <a:cs typeface="+mn-cs"/>
            </a:rPr>
            <a:t>)</a:t>
          </a:r>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の利用条件を定めるものです。ご利用のみなさま</a:t>
          </a:r>
          <a:r>
            <a:rPr lang="en-US" altLang="ja-JP" sz="1000" b="0">
              <a:solidFill>
                <a:schemeClr val="dk1"/>
              </a:solidFill>
              <a:effectLst/>
              <a:latin typeface="ＭＳ Ｐゴシック" panose="020B0600070205080204" pitchFamily="50" charset="-128"/>
              <a:ea typeface="ＭＳ Ｐゴシック" panose="020B0600070205080204" pitchFamily="50" charset="-128"/>
              <a:cs typeface="+mn-cs"/>
            </a:rPr>
            <a:t>(</a:t>
          </a:r>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以下「利用者等」といいます。</a:t>
          </a:r>
          <a:r>
            <a:rPr lang="en-US" altLang="ja-JP" sz="1000" b="0">
              <a:solidFill>
                <a:schemeClr val="dk1"/>
              </a:solidFill>
              <a:effectLst/>
              <a:latin typeface="ＭＳ Ｐゴシック" panose="020B0600070205080204" pitchFamily="50" charset="-128"/>
              <a:ea typeface="ＭＳ Ｐゴシック" panose="020B0600070205080204" pitchFamily="50" charset="-128"/>
              <a:cs typeface="+mn-cs"/>
            </a:rPr>
            <a:t>)</a:t>
          </a:r>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には、本規約に従って、本サービスをご利用いただきます。</a:t>
          </a:r>
        </a:p>
        <a:p>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なお、本規約に違反した場合、以後、本サービスを利用することはできません。本規約に違反したにもかかわらず利用を続けた場合、著作権侵害になりますのでご注意ください。</a:t>
          </a:r>
        </a:p>
        <a:p>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 </a:t>
          </a:r>
        </a:p>
        <a:p>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第</a:t>
          </a:r>
          <a:r>
            <a:rPr lang="en-US" altLang="ja-JP" sz="1000" b="0">
              <a:solidFill>
                <a:schemeClr val="dk1"/>
              </a:solidFill>
              <a:effectLst/>
              <a:latin typeface="ＭＳ Ｐゴシック" panose="020B0600070205080204" pitchFamily="50" charset="-128"/>
              <a:ea typeface="ＭＳ Ｐゴシック" panose="020B0600070205080204" pitchFamily="50" charset="-128"/>
              <a:cs typeface="+mn-cs"/>
            </a:rPr>
            <a:t>1</a:t>
          </a:r>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条</a:t>
          </a:r>
          <a:r>
            <a:rPr lang="en-US" altLang="ja-JP" sz="1000" b="0">
              <a:solidFill>
                <a:schemeClr val="dk1"/>
              </a:solidFill>
              <a:effectLst/>
              <a:latin typeface="ＭＳ Ｐゴシック" panose="020B0600070205080204" pitchFamily="50" charset="-128"/>
              <a:ea typeface="ＭＳ Ｐゴシック" panose="020B0600070205080204" pitchFamily="50" charset="-128"/>
              <a:cs typeface="+mn-cs"/>
            </a:rPr>
            <a:t>(</a:t>
          </a:r>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適用</a:t>
          </a:r>
          <a:r>
            <a:rPr lang="en-US" altLang="ja-JP" sz="1000" b="0">
              <a:solidFill>
                <a:schemeClr val="dk1"/>
              </a:solidFill>
              <a:effectLst/>
              <a:latin typeface="ＭＳ Ｐゴシック" panose="020B0600070205080204" pitchFamily="50" charset="-128"/>
              <a:ea typeface="ＭＳ Ｐゴシック" panose="020B0600070205080204" pitchFamily="50" charset="-128"/>
              <a:cs typeface="+mn-cs"/>
            </a:rPr>
            <a:t>)</a:t>
          </a:r>
        </a:p>
        <a:p>
          <a:r>
            <a:rPr lang="en-US" altLang="ja-JP" sz="1000" b="0">
              <a:solidFill>
                <a:schemeClr val="dk1"/>
              </a:solidFill>
              <a:effectLst/>
              <a:latin typeface="ＭＳ Ｐゴシック" panose="020B0600070205080204" pitchFamily="50" charset="-128"/>
              <a:ea typeface="ＭＳ Ｐゴシック" panose="020B0600070205080204" pitchFamily="50" charset="-128"/>
              <a:cs typeface="+mn-cs"/>
            </a:rPr>
            <a:t>①</a:t>
          </a:r>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本規約は、利用者等と当協会との間の本サービスの利用に関わる一切の関係に適用されるものとします。</a:t>
          </a:r>
        </a:p>
        <a:p>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②本サービスは、事業者向けのサービスであり、消費者が利用することはできません。</a:t>
          </a:r>
        </a:p>
        <a:p>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③本サービスには、不具合やバグが生じる場合があることをあらかじめご了承ください。</a:t>
          </a:r>
        </a:p>
        <a:p>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④本サービスは、作成環境と</a:t>
          </a:r>
          <a:r>
            <a:rPr lang="en-US" altLang="ja-JP" sz="1000" b="0">
              <a:solidFill>
                <a:schemeClr val="dk1"/>
              </a:solidFill>
              <a:effectLst/>
              <a:latin typeface="ＭＳ Ｐゴシック" panose="020B0600070205080204" pitchFamily="50" charset="-128"/>
              <a:ea typeface="ＭＳ Ｐゴシック" panose="020B0600070205080204" pitchFamily="50" charset="-128"/>
              <a:cs typeface="+mn-cs"/>
            </a:rPr>
            <a:t>Excel</a:t>
          </a:r>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バージョンが異なる場合等、動作環境によって、一部の機能が失われるなど、正常に実行されなくなる可能性があることをあらかじめご了承下さい。</a:t>
          </a:r>
        </a:p>
        <a:p>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 </a:t>
          </a:r>
        </a:p>
        <a:p>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第</a:t>
          </a:r>
          <a:r>
            <a:rPr lang="en-US" altLang="ja-JP" sz="1000" b="0">
              <a:solidFill>
                <a:schemeClr val="dk1"/>
              </a:solidFill>
              <a:effectLst/>
              <a:latin typeface="ＭＳ Ｐゴシック" panose="020B0600070205080204" pitchFamily="50" charset="-128"/>
              <a:ea typeface="ＭＳ Ｐゴシック" panose="020B0600070205080204" pitchFamily="50" charset="-128"/>
              <a:cs typeface="+mn-cs"/>
            </a:rPr>
            <a:t>2</a:t>
          </a:r>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条</a:t>
          </a:r>
          <a:r>
            <a:rPr lang="en-US" altLang="ja-JP" sz="1000" b="0">
              <a:solidFill>
                <a:schemeClr val="dk1"/>
              </a:solidFill>
              <a:effectLst/>
              <a:latin typeface="ＭＳ Ｐゴシック" panose="020B0600070205080204" pitchFamily="50" charset="-128"/>
              <a:ea typeface="ＭＳ Ｐゴシック" panose="020B0600070205080204" pitchFamily="50" charset="-128"/>
              <a:cs typeface="+mn-cs"/>
            </a:rPr>
            <a:t>(</a:t>
          </a:r>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禁止事項</a:t>
          </a:r>
          <a:r>
            <a:rPr lang="en-US" altLang="ja-JP" sz="1000" b="0">
              <a:solidFill>
                <a:schemeClr val="dk1"/>
              </a:solidFill>
              <a:effectLst/>
              <a:latin typeface="ＭＳ Ｐゴシック" panose="020B0600070205080204" pitchFamily="50" charset="-128"/>
              <a:ea typeface="ＭＳ Ｐゴシック" panose="020B0600070205080204" pitchFamily="50" charset="-128"/>
              <a:cs typeface="+mn-cs"/>
            </a:rPr>
            <a:t>)</a:t>
          </a:r>
        </a:p>
        <a:p>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利用者等は、本サービスの利用にあたり，以下の行為をしてはなりません。</a:t>
          </a:r>
        </a:p>
        <a:p>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①法令または公序良俗に違反する行為</a:t>
          </a:r>
        </a:p>
        <a:p>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②本サービスの全部もしくは一部を頒布すること、又は媒体の如何を問わず複製し第三者に譲渡、販売、貸与、もしくは使用許諾する行為</a:t>
          </a:r>
        </a:p>
        <a:p>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③本サービスの内容等，本サービスに含まれる著作権を侵害する行為</a:t>
          </a:r>
        </a:p>
        <a:p>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④本サービスによって得られた情報を商業的に利用する行為</a:t>
          </a:r>
        </a:p>
        <a:p>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⑤不正な目的を持って本サービスを利用する行為</a:t>
          </a:r>
        </a:p>
        <a:p>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⑥その他，当協会が不適切と判断する行為</a:t>
          </a:r>
        </a:p>
        <a:p>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 </a:t>
          </a:r>
        </a:p>
        <a:p>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第</a:t>
          </a:r>
          <a:r>
            <a:rPr lang="en-US" altLang="ja-JP" sz="1000" b="0">
              <a:solidFill>
                <a:schemeClr val="dk1"/>
              </a:solidFill>
              <a:effectLst/>
              <a:latin typeface="ＭＳ Ｐゴシック" panose="020B0600070205080204" pitchFamily="50" charset="-128"/>
              <a:ea typeface="ＭＳ Ｐゴシック" panose="020B0600070205080204" pitchFamily="50" charset="-128"/>
              <a:cs typeface="+mn-cs"/>
            </a:rPr>
            <a:t>3</a:t>
          </a:r>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条（損害賠償）</a:t>
          </a:r>
        </a:p>
        <a:p>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利用者等は、本規約に違反した場合、以後、本サービスを利用することはできません。利用者等が本規約に違反したにもかかわらず本サービスの利用を続けた場合、当協会に発生した一切の損害について、責任を負うものとします。</a:t>
          </a:r>
        </a:p>
        <a:p>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 </a:t>
          </a:r>
        </a:p>
        <a:p>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第</a:t>
          </a:r>
          <a:r>
            <a:rPr lang="en-US" altLang="ja-JP" sz="1000" b="0">
              <a:solidFill>
                <a:schemeClr val="dk1"/>
              </a:solidFill>
              <a:effectLst/>
              <a:latin typeface="ＭＳ Ｐゴシック" panose="020B0600070205080204" pitchFamily="50" charset="-128"/>
              <a:ea typeface="ＭＳ Ｐゴシック" panose="020B0600070205080204" pitchFamily="50" charset="-128"/>
              <a:cs typeface="+mn-cs"/>
            </a:rPr>
            <a:t>4</a:t>
          </a:r>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条</a:t>
          </a:r>
          <a:r>
            <a:rPr lang="en-US" altLang="ja-JP" sz="1000" b="0">
              <a:solidFill>
                <a:schemeClr val="dk1"/>
              </a:solidFill>
              <a:effectLst/>
              <a:latin typeface="ＭＳ Ｐゴシック" panose="020B0600070205080204" pitchFamily="50" charset="-128"/>
              <a:ea typeface="ＭＳ Ｐゴシック" panose="020B0600070205080204" pitchFamily="50" charset="-128"/>
              <a:cs typeface="+mn-cs"/>
            </a:rPr>
            <a:t>(</a:t>
          </a:r>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免責事項</a:t>
          </a:r>
          <a:r>
            <a:rPr lang="en-US" altLang="ja-JP" sz="1000" b="0">
              <a:solidFill>
                <a:schemeClr val="dk1"/>
              </a:solidFill>
              <a:effectLst/>
              <a:latin typeface="ＭＳ Ｐゴシック" panose="020B0600070205080204" pitchFamily="50" charset="-128"/>
              <a:ea typeface="ＭＳ Ｐゴシック" panose="020B0600070205080204" pitchFamily="50" charset="-128"/>
              <a:cs typeface="+mn-cs"/>
            </a:rPr>
            <a:t>)</a:t>
          </a:r>
        </a:p>
        <a:p>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当協会は、事由の如何を問わず、本サービスの使用によって利用者等に発生した一切の損害について、名目の如何を問わず、一切の責任を負わないものとします。</a:t>
          </a:r>
        </a:p>
        <a:p>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 </a:t>
          </a:r>
        </a:p>
        <a:p>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第</a:t>
          </a:r>
          <a:r>
            <a:rPr lang="en-US" altLang="ja-JP" sz="1000" b="0">
              <a:solidFill>
                <a:schemeClr val="dk1"/>
              </a:solidFill>
              <a:effectLst/>
              <a:latin typeface="ＭＳ Ｐゴシック" panose="020B0600070205080204" pitchFamily="50" charset="-128"/>
              <a:ea typeface="ＭＳ Ｐゴシック" panose="020B0600070205080204" pitchFamily="50" charset="-128"/>
              <a:cs typeface="+mn-cs"/>
            </a:rPr>
            <a:t>5</a:t>
          </a:r>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条</a:t>
          </a:r>
          <a:r>
            <a:rPr lang="en-US" altLang="ja-JP" sz="1000" b="0">
              <a:solidFill>
                <a:schemeClr val="dk1"/>
              </a:solidFill>
              <a:effectLst/>
              <a:latin typeface="ＭＳ Ｐゴシック" panose="020B0600070205080204" pitchFamily="50" charset="-128"/>
              <a:ea typeface="ＭＳ Ｐゴシック" panose="020B0600070205080204" pitchFamily="50" charset="-128"/>
              <a:cs typeface="+mn-cs"/>
            </a:rPr>
            <a:t>(</a:t>
          </a:r>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一般条項</a:t>
          </a:r>
          <a:r>
            <a:rPr lang="en-US" altLang="ja-JP" sz="1000" b="0">
              <a:solidFill>
                <a:schemeClr val="dk1"/>
              </a:solidFill>
              <a:effectLst/>
              <a:latin typeface="ＭＳ Ｐゴシック" panose="020B0600070205080204" pitchFamily="50" charset="-128"/>
              <a:ea typeface="ＭＳ Ｐゴシック" panose="020B0600070205080204" pitchFamily="50" charset="-128"/>
              <a:cs typeface="+mn-cs"/>
            </a:rPr>
            <a:t>)</a:t>
          </a:r>
        </a:p>
        <a:p>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本規約の解釈にあたっては、日本法を準拠法とします。</a:t>
          </a:r>
          <a:endParaRPr lang="en-US" altLang="ja-JP" sz="1000" b="0">
            <a:solidFill>
              <a:schemeClr val="dk1"/>
            </a:solidFill>
            <a:effectLst/>
            <a:latin typeface="ＭＳ Ｐゴシック" panose="020B0600070205080204" pitchFamily="50" charset="-128"/>
            <a:ea typeface="ＭＳ Ｐゴシック" panose="020B0600070205080204" pitchFamily="50" charset="-128"/>
            <a:cs typeface="+mn-cs"/>
          </a:endParaRPr>
        </a:p>
        <a:p>
          <a:pPr algn="r"/>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以 上</a:t>
          </a:r>
        </a:p>
        <a:p>
          <a:pPr algn="r"/>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一般社団法人　住宅性能評価・表示協会</a:t>
          </a:r>
        </a:p>
      </xdr:txBody>
    </xdr:sp>
    <xdr:clientData/>
  </xdr:twoCellAnchor>
  <xdr:twoCellAnchor>
    <xdr:from>
      <xdr:col>17</xdr:col>
      <xdr:colOff>15528</xdr:colOff>
      <xdr:row>25</xdr:row>
      <xdr:rowOff>118143</xdr:rowOff>
    </xdr:from>
    <xdr:to>
      <xdr:col>19</xdr:col>
      <xdr:colOff>130947</xdr:colOff>
      <xdr:row>26</xdr:row>
      <xdr:rowOff>165262</xdr:rowOff>
    </xdr:to>
    <xdr:sp macro="" textlink="">
      <xdr:nvSpPr>
        <xdr:cNvPr id="5" name="二等辺三角形 4">
          <a:extLst>
            <a:ext uri="{FF2B5EF4-FFF2-40B4-BE49-F238E27FC236}">
              <a16:creationId xmlns:a16="http://schemas.microsoft.com/office/drawing/2014/main" id="{00000000-0008-0000-0000-000005000000}"/>
            </a:ext>
          </a:extLst>
        </xdr:cNvPr>
        <xdr:cNvSpPr/>
      </xdr:nvSpPr>
      <xdr:spPr>
        <a:xfrm rot="10800000">
          <a:off x="13173635" y="5629036"/>
          <a:ext cx="1503348" cy="278440"/>
        </a:xfrm>
        <a:prstGeom prst="triangle">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410615</xdr:colOff>
      <xdr:row>27</xdr:row>
      <xdr:rowOff>124119</xdr:rowOff>
    </xdr:from>
    <xdr:to>
      <xdr:col>23</xdr:col>
      <xdr:colOff>304640</xdr:colOff>
      <xdr:row>31</xdr:row>
      <xdr:rowOff>100797</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10792865" y="6097655"/>
          <a:ext cx="6833668" cy="9019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2000" b="1">
              <a:solidFill>
                <a:srgbClr val="FF0000"/>
              </a:solidFill>
            </a:rPr>
            <a:t>利用規約に関して</a:t>
          </a:r>
          <a:endParaRPr kumimoji="1" lang="en-US" altLang="ja-JP" sz="3600">
            <a:solidFill>
              <a:srgbClr val="FF0000"/>
            </a:solidFill>
          </a:endParaRPr>
        </a:p>
        <a:p>
          <a:pPr algn="ctr"/>
          <a:r>
            <a:rPr kumimoji="1" lang="en-US" altLang="ja-JP" sz="1200">
              <a:solidFill>
                <a:srgbClr val="FF0000"/>
              </a:solidFill>
            </a:rPr>
            <a:t>※</a:t>
          </a:r>
          <a:r>
            <a:rPr kumimoji="1" lang="ja-JP" altLang="en-US" sz="1200">
              <a:solidFill>
                <a:srgbClr val="FF0000"/>
              </a:solidFill>
            </a:rPr>
            <a:t>上記に同意頂けない場合は入力欄、判定欄等が黒塗りのままとなり利用することができません。</a:t>
          </a:r>
          <a:endParaRPr kumimoji="1" lang="en-US" altLang="ja-JP" sz="1200">
            <a:solidFill>
              <a:srgbClr val="FF0000"/>
            </a:solidFill>
          </a:endParaRPr>
        </a:p>
        <a:p>
          <a:pPr algn="ctr"/>
          <a:endParaRPr kumimoji="1" lang="en-US" altLang="ja-JP" sz="3600"/>
        </a:p>
      </xdr:txBody>
    </xdr:sp>
    <xdr:clientData/>
  </xdr:twoCellAnchor>
  <xdr:twoCellAnchor>
    <xdr:from>
      <xdr:col>14</xdr:col>
      <xdr:colOff>577743</xdr:colOff>
      <xdr:row>32</xdr:row>
      <xdr:rowOff>38423</xdr:rowOff>
    </xdr:from>
    <xdr:to>
      <xdr:col>18</xdr:col>
      <xdr:colOff>129935</xdr:colOff>
      <xdr:row>33</xdr:row>
      <xdr:rowOff>185153</xdr:rowOff>
    </xdr:to>
    <xdr:sp macro="" textlink="">
      <xdr:nvSpPr>
        <xdr:cNvPr id="7" name="テキスト ボックス 6">
          <a:extLst>
            <a:ext uri="{FF2B5EF4-FFF2-40B4-BE49-F238E27FC236}">
              <a16:creationId xmlns:a16="http://schemas.microsoft.com/office/drawing/2014/main" id="{00000000-0008-0000-0000-000007000000}"/>
            </a:ext>
          </a:extLst>
        </xdr:cNvPr>
        <xdr:cNvSpPr txBox="1"/>
      </xdr:nvSpPr>
      <xdr:spPr>
        <a:xfrm>
          <a:off x="11653957" y="7059709"/>
          <a:ext cx="2328049" cy="4188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600" b="0" i="0" u="none" strike="noStrike">
              <a:solidFill>
                <a:srgbClr val="FF0000"/>
              </a:solidFill>
              <a:effectLst/>
              <a:latin typeface="+mn-lt"/>
              <a:ea typeface="+mn-ea"/>
              <a:cs typeface="+mn-cs"/>
            </a:rPr>
            <a:t>利用規約に同意しない</a:t>
          </a:r>
          <a:r>
            <a:rPr lang="ja-JP" altLang="en-US" sz="1600">
              <a:solidFill>
                <a:srgbClr val="FF0000"/>
              </a:solidFill>
            </a:rPr>
            <a:t> </a:t>
          </a:r>
          <a:endParaRPr kumimoji="1" lang="ja-JP" altLang="en-US" sz="1600">
            <a:solidFill>
              <a:srgbClr val="FF0000"/>
            </a:solidFill>
          </a:endParaRPr>
        </a:p>
      </xdr:txBody>
    </xdr:sp>
    <xdr:clientData/>
  </xdr:twoCellAnchor>
  <xdr:twoCellAnchor>
    <xdr:from>
      <xdr:col>18</xdr:col>
      <xdr:colOff>643485</xdr:colOff>
      <xdr:row>32</xdr:row>
      <xdr:rowOff>27217</xdr:rowOff>
    </xdr:from>
    <xdr:to>
      <xdr:col>22</xdr:col>
      <xdr:colOff>607626</xdr:colOff>
      <xdr:row>33</xdr:row>
      <xdr:rowOff>173947</xdr:rowOff>
    </xdr:to>
    <xdr:sp macro="" textlink="">
      <xdr:nvSpPr>
        <xdr:cNvPr id="8" name="テキスト ボックス 7">
          <a:extLst>
            <a:ext uri="{FF2B5EF4-FFF2-40B4-BE49-F238E27FC236}">
              <a16:creationId xmlns:a16="http://schemas.microsoft.com/office/drawing/2014/main" id="{00000000-0008-0000-0000-000008000000}"/>
            </a:ext>
          </a:extLst>
        </xdr:cNvPr>
        <xdr:cNvSpPr txBox="1"/>
      </xdr:nvSpPr>
      <xdr:spPr>
        <a:xfrm>
          <a:off x="14493956" y="6974864"/>
          <a:ext cx="2743199" cy="4268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600" b="0" i="0" u="none" strike="noStrike">
              <a:solidFill>
                <a:srgbClr val="FF0000"/>
              </a:solidFill>
              <a:effectLst/>
              <a:latin typeface="+mn-lt"/>
              <a:ea typeface="+mn-ea"/>
              <a:cs typeface="+mn-cs"/>
            </a:rPr>
            <a:t>利用規約に同意し利用する</a:t>
          </a:r>
          <a:endParaRPr kumimoji="1" lang="ja-JP" altLang="en-US" sz="1600">
            <a:solidFill>
              <a:srgbClr val="FF0000"/>
            </a:solidFill>
          </a:endParaRPr>
        </a:p>
      </xdr:txBody>
    </xdr:sp>
    <xdr:clientData/>
  </xdr:twoCellAnchor>
  <mc:AlternateContent xmlns:mc="http://schemas.openxmlformats.org/markup-compatibility/2006">
    <mc:Choice xmlns:a14="http://schemas.microsoft.com/office/drawing/2010/main" Requires="a14">
      <xdr:twoCellAnchor editAs="oneCell">
        <xdr:from>
          <xdr:col>14</xdr:col>
          <xdr:colOff>381000</xdr:colOff>
          <xdr:row>32</xdr:row>
          <xdr:rowOff>19050</xdr:rowOff>
        </xdr:from>
        <xdr:to>
          <xdr:col>18</xdr:col>
          <xdr:colOff>114300</xdr:colOff>
          <xdr:row>33</xdr:row>
          <xdr:rowOff>76200</xdr:rowOff>
        </xdr:to>
        <xdr:sp macro="" textlink="">
          <xdr:nvSpPr>
            <xdr:cNvPr id="3082" name="Option Button 10" hidden="1">
              <a:extLst>
                <a:ext uri="{63B3BB69-23CF-44E3-9099-C40C66FF867C}">
                  <a14:compatExt spid="_x0000_s3082"/>
                </a:ext>
                <a:ext uri="{FF2B5EF4-FFF2-40B4-BE49-F238E27FC236}">
                  <a16:creationId xmlns:a16="http://schemas.microsoft.com/office/drawing/2014/main" id="{00000000-0008-0000-0000-00000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428625</xdr:colOff>
          <xdr:row>32</xdr:row>
          <xdr:rowOff>9525</xdr:rowOff>
        </xdr:from>
        <xdr:to>
          <xdr:col>22</xdr:col>
          <xdr:colOff>419100</xdr:colOff>
          <xdr:row>33</xdr:row>
          <xdr:rowOff>76200</xdr:rowOff>
        </xdr:to>
        <xdr:sp macro="" textlink="">
          <xdr:nvSpPr>
            <xdr:cNvPr id="3083" name="Option Button 11" hidden="1">
              <a:extLst>
                <a:ext uri="{63B3BB69-23CF-44E3-9099-C40C66FF867C}">
                  <a14:compatExt spid="_x0000_s3083"/>
                </a:ext>
                <a:ext uri="{FF2B5EF4-FFF2-40B4-BE49-F238E27FC236}">
                  <a16:creationId xmlns:a16="http://schemas.microsoft.com/office/drawing/2014/main" id="{00000000-0008-0000-0000-00000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13</xdr:col>
      <xdr:colOff>78921</xdr:colOff>
      <xdr:row>34</xdr:row>
      <xdr:rowOff>175037</xdr:rowOff>
    </xdr:from>
    <xdr:ext cx="10168489" cy="759182"/>
    <xdr:sp macro="" textlink="">
      <xdr:nvSpPr>
        <xdr:cNvPr id="9" name="テキスト ボックス 8">
          <a:extLst>
            <a:ext uri="{FF2B5EF4-FFF2-40B4-BE49-F238E27FC236}">
              <a16:creationId xmlns:a16="http://schemas.microsoft.com/office/drawing/2014/main" id="{00000000-0008-0000-0000-000009000000}"/>
            </a:ext>
          </a:extLst>
        </xdr:cNvPr>
        <xdr:cNvSpPr txBox="1"/>
      </xdr:nvSpPr>
      <xdr:spPr>
        <a:xfrm>
          <a:off x="10461171" y="7699787"/>
          <a:ext cx="10168489" cy="759182"/>
        </a:xfrm>
        <a:prstGeom prst="rect">
          <a:avLst/>
        </a:prstGeom>
        <a:solidFill>
          <a:schemeClr val="lt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altLang="ja-JP" sz="1000" b="0">
              <a:solidFill>
                <a:schemeClr val="tx1"/>
              </a:solidFill>
              <a:effectLst/>
              <a:latin typeface="+mn-lt"/>
              <a:ea typeface="+mn-ea"/>
              <a:cs typeface="+mn-cs"/>
            </a:rPr>
            <a:t>※</a:t>
          </a:r>
          <a:r>
            <a:rPr lang="ja-JP" altLang="en-US" sz="1000" b="0">
              <a:solidFill>
                <a:schemeClr val="tx1"/>
              </a:solidFill>
              <a:effectLst/>
              <a:latin typeface="+mn-lt"/>
              <a:ea typeface="+mn-ea"/>
              <a:cs typeface="+mn-cs"/>
            </a:rPr>
            <a:t>１：</a:t>
          </a:r>
          <a:r>
            <a:rPr lang="ja-JP" altLang="ja-JP" sz="1000" b="0">
              <a:solidFill>
                <a:schemeClr val="tx1"/>
              </a:solidFill>
              <a:effectLst/>
              <a:latin typeface="+mn-lt"/>
              <a:ea typeface="+mn-ea"/>
              <a:cs typeface="+mn-cs"/>
            </a:rPr>
            <a:t>本</a:t>
          </a:r>
          <a:r>
            <a:rPr lang="ja-JP" altLang="en-US" sz="1000" b="0">
              <a:solidFill>
                <a:schemeClr val="tx1"/>
              </a:solidFill>
              <a:effectLst/>
              <a:latin typeface="+mn-lt"/>
              <a:ea typeface="+mn-ea"/>
              <a:cs typeface="+mn-cs"/>
            </a:rPr>
            <a:t>計算書</a:t>
          </a:r>
          <a:r>
            <a:rPr lang="ja-JP" altLang="ja-JP" sz="1000" b="0">
              <a:solidFill>
                <a:schemeClr val="tx1"/>
              </a:solidFill>
              <a:effectLst/>
              <a:latin typeface="+mn-lt"/>
              <a:ea typeface="+mn-ea"/>
              <a:cs typeface="+mn-cs"/>
            </a:rPr>
            <a:t>は</a:t>
          </a:r>
          <a:r>
            <a:rPr lang="en-US" altLang="ja-JP" sz="1000" b="0">
              <a:solidFill>
                <a:schemeClr val="tx1"/>
              </a:solidFill>
              <a:effectLst/>
              <a:latin typeface="+mn-lt"/>
              <a:ea typeface="+mn-ea"/>
              <a:cs typeface="+mn-cs"/>
            </a:rPr>
            <a:t>ZEH</a:t>
          </a:r>
          <a:r>
            <a:rPr lang="ja-JP" altLang="ja-JP" sz="1000" b="0">
              <a:solidFill>
                <a:schemeClr val="tx1"/>
              </a:solidFill>
              <a:effectLst/>
              <a:latin typeface="+mn-lt"/>
              <a:ea typeface="+mn-ea"/>
              <a:cs typeface="+mn-cs"/>
            </a:rPr>
            <a:t>ロードマップに準拠して作成しており、一戸建ての住宅に使用可能です。</a:t>
          </a:r>
          <a:endParaRPr lang="ja-JP" altLang="ja-JP" sz="1000">
            <a:effectLst/>
          </a:endParaRPr>
        </a:p>
        <a:p>
          <a:r>
            <a:rPr lang="en-US" altLang="ja-JP" sz="1000" b="0">
              <a:solidFill>
                <a:schemeClr val="tx1"/>
              </a:solidFill>
              <a:effectLst/>
              <a:latin typeface="+mn-lt"/>
              <a:ea typeface="+mn-ea"/>
              <a:cs typeface="+mn-cs"/>
            </a:rPr>
            <a:t>※</a:t>
          </a:r>
          <a:r>
            <a:rPr lang="ja-JP" altLang="en-US" sz="1000" b="0">
              <a:solidFill>
                <a:schemeClr val="tx1"/>
              </a:solidFill>
              <a:effectLst/>
              <a:latin typeface="+mn-lt"/>
              <a:ea typeface="+mn-ea"/>
              <a:cs typeface="+mn-cs"/>
            </a:rPr>
            <a:t>２：</a:t>
          </a:r>
          <a:r>
            <a:rPr lang="ja-JP" altLang="ja-JP" sz="1000" b="0">
              <a:solidFill>
                <a:schemeClr val="tx1"/>
              </a:solidFill>
              <a:effectLst/>
              <a:latin typeface="+mn-lt"/>
              <a:ea typeface="+mn-ea"/>
              <a:cs typeface="+mn-cs"/>
            </a:rPr>
            <a:t>本</a:t>
          </a:r>
          <a:r>
            <a:rPr lang="ja-JP" altLang="en-US" sz="1000" b="0">
              <a:solidFill>
                <a:schemeClr val="tx1"/>
              </a:solidFill>
              <a:effectLst/>
              <a:latin typeface="+mn-lt"/>
              <a:ea typeface="+mn-ea"/>
              <a:cs typeface="+mn-cs"/>
            </a:rPr>
            <a:t>計算書</a:t>
          </a:r>
          <a:r>
            <a:rPr lang="ja-JP" altLang="ja-JP" sz="1000" b="0">
              <a:solidFill>
                <a:schemeClr val="tx1"/>
              </a:solidFill>
              <a:effectLst/>
              <a:latin typeface="+mn-lt"/>
              <a:ea typeface="+mn-ea"/>
              <a:cs typeface="+mn-cs"/>
            </a:rPr>
            <a:t>は、</a:t>
          </a:r>
          <a:r>
            <a:rPr lang="en-US" altLang="ja-JP" sz="1000" b="0">
              <a:solidFill>
                <a:schemeClr val="tx1"/>
              </a:solidFill>
              <a:effectLst/>
              <a:latin typeface="+mn-lt"/>
              <a:ea typeface="+mn-ea"/>
              <a:cs typeface="+mn-cs"/>
            </a:rPr>
            <a:t>BELS</a:t>
          </a:r>
          <a:r>
            <a:rPr lang="ja-JP" altLang="ja-JP" sz="1000" b="0">
              <a:solidFill>
                <a:schemeClr val="tx1"/>
              </a:solidFill>
              <a:effectLst/>
              <a:latin typeface="+mn-lt"/>
              <a:ea typeface="+mn-ea"/>
              <a:cs typeface="+mn-cs"/>
            </a:rPr>
            <a:t>評価業務方法書に基づく</a:t>
          </a:r>
          <a:r>
            <a:rPr lang="en-US" altLang="ja-JP" sz="1000" b="0">
              <a:solidFill>
                <a:schemeClr val="tx1"/>
              </a:solidFill>
              <a:effectLst/>
              <a:latin typeface="+mn-lt"/>
              <a:ea typeface="+mn-ea"/>
              <a:cs typeface="+mn-cs"/>
            </a:rPr>
            <a:t>｢ZEH</a:t>
          </a:r>
          <a:r>
            <a:rPr lang="ja-JP" altLang="ja-JP" sz="1000" b="0">
              <a:solidFill>
                <a:schemeClr val="tx1"/>
              </a:solidFill>
              <a:effectLst/>
              <a:latin typeface="+mn-lt"/>
              <a:ea typeface="+mn-ea"/>
              <a:cs typeface="+mn-cs"/>
            </a:rPr>
            <a:t>マーク</a:t>
          </a:r>
          <a:r>
            <a:rPr lang="en-US" altLang="ja-JP" sz="1000" b="0">
              <a:solidFill>
                <a:schemeClr val="tx1"/>
              </a:solidFill>
              <a:effectLst/>
              <a:latin typeface="+mn-lt"/>
              <a:ea typeface="+mn-ea"/>
              <a:cs typeface="+mn-cs"/>
            </a:rPr>
            <a:t>｣</a:t>
          </a:r>
          <a:r>
            <a:rPr lang="ja-JP" altLang="ja-JP" sz="1000" b="0">
              <a:solidFill>
                <a:schemeClr val="tx1"/>
              </a:solidFill>
              <a:effectLst/>
              <a:latin typeface="+mn-lt"/>
              <a:ea typeface="+mn-ea"/>
              <a:cs typeface="+mn-cs"/>
            </a:rPr>
            <a:t>の要件となる、削減率（再生可能エネルギーを除いた設計一次エネルギー消費量の基準一次エネルギー消費量からの削減率</a:t>
          </a:r>
          <a:endParaRPr lang="en-US" altLang="ja-JP" sz="1000" b="0">
            <a:solidFill>
              <a:schemeClr val="tx1"/>
            </a:solidFill>
            <a:effectLst/>
            <a:latin typeface="+mn-lt"/>
            <a:ea typeface="+mn-ea"/>
            <a:cs typeface="+mn-cs"/>
          </a:endParaRPr>
        </a:p>
        <a:p>
          <a:r>
            <a:rPr lang="ja-JP" altLang="ja-JP" sz="1000" b="0">
              <a:solidFill>
                <a:schemeClr val="tx1"/>
              </a:solidFill>
              <a:effectLst/>
              <a:latin typeface="+mn-lt"/>
              <a:ea typeface="+mn-ea"/>
              <a:cs typeface="+mn-cs"/>
            </a:rPr>
            <a:t>及び再生可能エネルギーを除いた設計一次エネルギー消費量の基準一次エネルギー消費量からの削減率）の算出を行なうために、当協会にて作成したものです。</a:t>
          </a:r>
          <a:endParaRPr lang="ja-JP" altLang="ja-JP" sz="1000">
            <a:effectLst/>
          </a:endParaRPr>
        </a:p>
        <a:p>
          <a:r>
            <a:rPr lang="en-US" altLang="ja-JP" sz="1000" b="0">
              <a:solidFill>
                <a:schemeClr val="tx1"/>
              </a:solidFill>
              <a:effectLst/>
              <a:latin typeface="+mn-lt"/>
              <a:ea typeface="+mn-ea"/>
              <a:cs typeface="+mn-cs"/>
            </a:rPr>
            <a:t>※</a:t>
          </a:r>
          <a:r>
            <a:rPr lang="ja-JP" altLang="en-US" sz="1000" b="0">
              <a:solidFill>
                <a:schemeClr val="tx1"/>
              </a:solidFill>
              <a:effectLst/>
              <a:latin typeface="+mn-lt"/>
              <a:ea typeface="+mn-ea"/>
              <a:cs typeface="+mn-cs"/>
            </a:rPr>
            <a:t>３：</a:t>
          </a:r>
          <a:r>
            <a:rPr lang="ja-JP" altLang="ja-JP" sz="1000" b="0">
              <a:solidFill>
                <a:schemeClr val="tx1"/>
              </a:solidFill>
              <a:effectLst/>
              <a:latin typeface="+mn-lt"/>
              <a:ea typeface="+mn-ea"/>
              <a:cs typeface="+mn-cs"/>
            </a:rPr>
            <a:t>各シートは保護されており、利用者による編集はできません。計算ロジックについては、「作成例」シートにてご確認いただくことが可能です。</a:t>
          </a:r>
          <a:endParaRPr kumimoji="1" lang="ja-JP" altLang="en-US" sz="1000"/>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6</xdr:col>
      <xdr:colOff>981075</xdr:colOff>
      <xdr:row>4</xdr:row>
      <xdr:rowOff>28575</xdr:rowOff>
    </xdr:from>
    <xdr:to>
      <xdr:col>7</xdr:col>
      <xdr:colOff>337456</xdr:colOff>
      <xdr:row>7</xdr:row>
      <xdr:rowOff>209575</xdr:rowOff>
    </xdr:to>
    <xdr:pic>
      <xdr:nvPicPr>
        <xdr:cNvPr id="2" name="図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019925" y="952500"/>
          <a:ext cx="775606" cy="866800"/>
        </a:xfrm>
        <a:prstGeom prst="rect">
          <a:avLst/>
        </a:prstGeom>
      </xdr:spPr>
    </xdr:pic>
    <xdr:clientData/>
  </xdr:twoCellAnchor>
  <xdr:twoCellAnchor editAs="oneCell">
    <xdr:from>
      <xdr:col>23</xdr:col>
      <xdr:colOff>449010</xdr:colOff>
      <xdr:row>0</xdr:row>
      <xdr:rowOff>0</xdr:rowOff>
    </xdr:from>
    <xdr:to>
      <xdr:col>32</xdr:col>
      <xdr:colOff>479484</xdr:colOff>
      <xdr:row>28</xdr:row>
      <xdr:rowOff>136072</xdr:rowOff>
    </xdr:to>
    <xdr:pic>
      <xdr:nvPicPr>
        <xdr:cNvPr id="9" name="図 8">
          <a:extLst>
            <a:ext uri="{FF2B5EF4-FFF2-40B4-BE49-F238E27FC236}">
              <a16:creationId xmlns:a16="http://schemas.microsoft.com/office/drawing/2014/main" id="{00000000-0008-0000-0100-000009000000}"/>
            </a:ext>
          </a:extLst>
        </xdr:cNvPr>
        <xdr:cNvPicPr>
          <a:picLocks noChangeAspect="1"/>
        </xdr:cNvPicPr>
      </xdr:nvPicPr>
      <xdr:blipFill>
        <a:blip xmlns:r="http://schemas.openxmlformats.org/officeDocument/2006/relationships" r:embed="rId2"/>
        <a:stretch>
          <a:fillRect/>
        </a:stretch>
      </xdr:blipFill>
      <xdr:spPr>
        <a:xfrm>
          <a:off x="17770903" y="0"/>
          <a:ext cx="6276152" cy="6340929"/>
        </a:xfrm>
        <a:prstGeom prst="rect">
          <a:avLst/>
        </a:prstGeom>
      </xdr:spPr>
    </xdr:pic>
    <xdr:clientData/>
  </xdr:twoCellAnchor>
  <xdr:twoCellAnchor editAs="oneCell">
    <xdr:from>
      <xdr:col>23</xdr:col>
      <xdr:colOff>449011</xdr:colOff>
      <xdr:row>29</xdr:row>
      <xdr:rowOff>27215</xdr:rowOff>
    </xdr:from>
    <xdr:to>
      <xdr:col>32</xdr:col>
      <xdr:colOff>526933</xdr:colOff>
      <xdr:row>33</xdr:row>
      <xdr:rowOff>149678</xdr:rowOff>
    </xdr:to>
    <xdr:pic>
      <xdr:nvPicPr>
        <xdr:cNvPr id="10" name="図 9">
          <a:extLst>
            <a:ext uri="{FF2B5EF4-FFF2-40B4-BE49-F238E27FC236}">
              <a16:creationId xmlns:a16="http://schemas.microsoft.com/office/drawing/2014/main" id="{00000000-0008-0000-0100-00000A000000}"/>
            </a:ext>
          </a:extLst>
        </xdr:cNvPr>
        <xdr:cNvPicPr>
          <a:picLocks noChangeAspect="1"/>
        </xdr:cNvPicPr>
      </xdr:nvPicPr>
      <xdr:blipFill>
        <a:blip xmlns:r="http://schemas.openxmlformats.org/officeDocument/2006/relationships" r:embed="rId3"/>
        <a:stretch>
          <a:fillRect/>
        </a:stretch>
      </xdr:blipFill>
      <xdr:spPr>
        <a:xfrm>
          <a:off x="17770904" y="6463394"/>
          <a:ext cx="6323600" cy="979713"/>
        </a:xfrm>
        <a:prstGeom prst="rect">
          <a:avLst/>
        </a:prstGeom>
      </xdr:spPr>
    </xdr:pic>
    <xdr:clientData/>
  </xdr:twoCellAnchor>
  <xdr:twoCellAnchor>
    <xdr:from>
      <xdr:col>4</xdr:col>
      <xdr:colOff>143555</xdr:colOff>
      <xdr:row>33</xdr:row>
      <xdr:rowOff>185057</xdr:rowOff>
    </xdr:from>
    <xdr:to>
      <xdr:col>4</xdr:col>
      <xdr:colOff>766218</xdr:colOff>
      <xdr:row>35</xdr:row>
      <xdr:rowOff>27759</xdr:rowOff>
    </xdr:to>
    <xdr:sp macro="" textlink="">
      <xdr:nvSpPr>
        <xdr:cNvPr id="69" name="テキスト ボックス 68">
          <a:extLst>
            <a:ext uri="{FF2B5EF4-FFF2-40B4-BE49-F238E27FC236}">
              <a16:creationId xmlns:a16="http://schemas.microsoft.com/office/drawing/2014/main" id="{00000000-0008-0000-0100-000045000000}"/>
            </a:ext>
          </a:extLst>
        </xdr:cNvPr>
        <xdr:cNvSpPr txBox="1"/>
      </xdr:nvSpPr>
      <xdr:spPr>
        <a:xfrm>
          <a:off x="4334555" y="7471682"/>
          <a:ext cx="622663" cy="299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a:solidFill>
                <a:srgbClr val="FF0000"/>
              </a:solidFill>
              <a:latin typeface="HG丸ｺﾞｼｯｸM-PRO" panose="020F0600000000000000" pitchFamily="50" charset="-128"/>
              <a:ea typeface="HG丸ｺﾞｼｯｸM-PRO" panose="020F0600000000000000" pitchFamily="50" charset="-128"/>
            </a:rPr>
            <a:t>©</a:t>
          </a:r>
          <a:endParaRPr kumimoji="1" lang="ja-JP" altLang="en-US" sz="1200">
            <a:solidFill>
              <a:srgbClr val="FF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4</xdr:col>
      <xdr:colOff>139616</xdr:colOff>
      <xdr:row>36</xdr:row>
      <xdr:rowOff>231321</xdr:rowOff>
    </xdr:from>
    <xdr:to>
      <xdr:col>4</xdr:col>
      <xdr:colOff>770157</xdr:colOff>
      <xdr:row>38</xdr:row>
      <xdr:rowOff>33201</xdr:rowOff>
    </xdr:to>
    <xdr:sp macro="" textlink="">
      <xdr:nvSpPr>
        <xdr:cNvPr id="70" name="テキスト ボックス 69">
          <a:extLst>
            <a:ext uri="{FF2B5EF4-FFF2-40B4-BE49-F238E27FC236}">
              <a16:creationId xmlns:a16="http://schemas.microsoft.com/office/drawing/2014/main" id="{00000000-0008-0000-0100-000046000000}"/>
            </a:ext>
          </a:extLst>
        </xdr:cNvPr>
        <xdr:cNvSpPr txBox="1"/>
      </xdr:nvSpPr>
      <xdr:spPr>
        <a:xfrm>
          <a:off x="4330616" y="8098971"/>
          <a:ext cx="630541" cy="30670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solidFill>
                <a:srgbClr val="FF0000"/>
              </a:solidFill>
              <a:latin typeface="HG丸ｺﾞｼｯｸM-PRO" panose="020F0600000000000000" pitchFamily="50" charset="-128"/>
              <a:ea typeface="HG丸ｺﾞｼｯｸM-PRO" panose="020F0600000000000000" pitchFamily="50" charset="-128"/>
            </a:rPr>
            <a:t>Ⓓ</a:t>
          </a:r>
        </a:p>
      </xdr:txBody>
    </xdr:sp>
    <xdr:clientData/>
  </xdr:twoCellAnchor>
  <xdr:twoCellAnchor>
    <xdr:from>
      <xdr:col>4</xdr:col>
      <xdr:colOff>143555</xdr:colOff>
      <xdr:row>37</xdr:row>
      <xdr:rowOff>188135</xdr:rowOff>
    </xdr:from>
    <xdr:to>
      <xdr:col>4</xdr:col>
      <xdr:colOff>766218</xdr:colOff>
      <xdr:row>39</xdr:row>
      <xdr:rowOff>30837</xdr:rowOff>
    </xdr:to>
    <xdr:sp macro="" textlink="">
      <xdr:nvSpPr>
        <xdr:cNvPr id="71" name="テキスト ボックス 70">
          <a:extLst>
            <a:ext uri="{FF2B5EF4-FFF2-40B4-BE49-F238E27FC236}">
              <a16:creationId xmlns:a16="http://schemas.microsoft.com/office/drawing/2014/main" id="{00000000-0008-0000-0100-000047000000}"/>
            </a:ext>
          </a:extLst>
        </xdr:cNvPr>
        <xdr:cNvSpPr txBox="1"/>
      </xdr:nvSpPr>
      <xdr:spPr>
        <a:xfrm>
          <a:off x="4334555" y="8332010"/>
          <a:ext cx="622663" cy="299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solidFill>
                <a:srgbClr val="FF0000"/>
              </a:solidFill>
              <a:latin typeface="HG丸ｺﾞｼｯｸM-PRO" panose="020F0600000000000000" pitchFamily="50" charset="-128"/>
              <a:ea typeface="HG丸ｺﾞｼｯｸM-PRO" panose="020F0600000000000000" pitchFamily="50" charset="-128"/>
            </a:rPr>
            <a:t>Ⓔ</a:t>
          </a:r>
        </a:p>
      </xdr:txBody>
    </xdr:sp>
    <xdr:clientData/>
  </xdr:twoCellAnchor>
  <xdr:twoCellAnchor>
    <xdr:from>
      <xdr:col>4</xdr:col>
      <xdr:colOff>139616</xdr:colOff>
      <xdr:row>38</xdr:row>
      <xdr:rowOff>192217</xdr:rowOff>
    </xdr:from>
    <xdr:to>
      <xdr:col>4</xdr:col>
      <xdr:colOff>770157</xdr:colOff>
      <xdr:row>40</xdr:row>
      <xdr:rowOff>34918</xdr:rowOff>
    </xdr:to>
    <xdr:sp macro="" textlink="">
      <xdr:nvSpPr>
        <xdr:cNvPr id="72" name="テキスト ボックス 71">
          <a:extLst>
            <a:ext uri="{FF2B5EF4-FFF2-40B4-BE49-F238E27FC236}">
              <a16:creationId xmlns:a16="http://schemas.microsoft.com/office/drawing/2014/main" id="{00000000-0008-0000-0100-000048000000}"/>
            </a:ext>
          </a:extLst>
        </xdr:cNvPr>
        <xdr:cNvSpPr txBox="1"/>
      </xdr:nvSpPr>
      <xdr:spPr>
        <a:xfrm>
          <a:off x="4330616" y="8564692"/>
          <a:ext cx="630541" cy="2999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solidFill>
                <a:srgbClr val="FF0000"/>
              </a:solidFill>
              <a:latin typeface="HG丸ｺﾞｼｯｸM-PRO" panose="020F0600000000000000" pitchFamily="50" charset="-128"/>
              <a:ea typeface="HG丸ｺﾞｼｯｸM-PRO" panose="020F0600000000000000" pitchFamily="50" charset="-128"/>
            </a:rPr>
            <a:t>Ⓕ</a:t>
          </a:r>
          <a:endParaRPr kumimoji="1" lang="en-US" altLang="ja-JP" sz="1400">
            <a:solidFill>
              <a:srgbClr val="FF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4</xdr:col>
      <xdr:colOff>142874</xdr:colOff>
      <xdr:row>43</xdr:row>
      <xdr:rowOff>187277</xdr:rowOff>
    </xdr:from>
    <xdr:to>
      <xdr:col>4</xdr:col>
      <xdr:colOff>766898</xdr:colOff>
      <xdr:row>45</xdr:row>
      <xdr:rowOff>36782</xdr:rowOff>
    </xdr:to>
    <xdr:sp macro="" textlink="">
      <xdr:nvSpPr>
        <xdr:cNvPr id="73" name="テキスト ボックス 72">
          <a:extLst>
            <a:ext uri="{FF2B5EF4-FFF2-40B4-BE49-F238E27FC236}">
              <a16:creationId xmlns:a16="http://schemas.microsoft.com/office/drawing/2014/main" id="{00000000-0008-0000-0100-000049000000}"/>
            </a:ext>
          </a:extLst>
        </xdr:cNvPr>
        <xdr:cNvSpPr txBox="1"/>
      </xdr:nvSpPr>
      <xdr:spPr>
        <a:xfrm>
          <a:off x="4333874" y="9645602"/>
          <a:ext cx="624024" cy="30670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solidFill>
                <a:srgbClr val="FF0000"/>
              </a:solidFill>
              <a:latin typeface="HG丸ｺﾞｼｯｸM-PRO" panose="020F0600000000000000" pitchFamily="50" charset="-128"/>
              <a:ea typeface="HG丸ｺﾞｼｯｸM-PRO" panose="020F0600000000000000" pitchFamily="50" charset="-128"/>
            </a:rPr>
            <a:t>Ⓘ</a:t>
          </a:r>
        </a:p>
      </xdr:txBody>
    </xdr:sp>
    <xdr:clientData/>
  </xdr:twoCellAnchor>
  <xdr:twoCellAnchor>
    <xdr:from>
      <xdr:col>4</xdr:col>
      <xdr:colOff>142874</xdr:colOff>
      <xdr:row>41</xdr:row>
      <xdr:rowOff>237408</xdr:rowOff>
    </xdr:from>
    <xdr:to>
      <xdr:col>4</xdr:col>
      <xdr:colOff>766898</xdr:colOff>
      <xdr:row>43</xdr:row>
      <xdr:rowOff>36782</xdr:rowOff>
    </xdr:to>
    <xdr:sp macro="" textlink="">
      <xdr:nvSpPr>
        <xdr:cNvPr id="75" name="テキスト ボックス 74">
          <a:extLst>
            <a:ext uri="{FF2B5EF4-FFF2-40B4-BE49-F238E27FC236}">
              <a16:creationId xmlns:a16="http://schemas.microsoft.com/office/drawing/2014/main" id="{00000000-0008-0000-0100-00004B000000}"/>
            </a:ext>
          </a:extLst>
        </xdr:cNvPr>
        <xdr:cNvSpPr txBox="1"/>
      </xdr:nvSpPr>
      <xdr:spPr>
        <a:xfrm>
          <a:off x="4333874" y="9190908"/>
          <a:ext cx="624024" cy="3041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solidFill>
                <a:srgbClr val="FF0000"/>
              </a:solidFill>
              <a:latin typeface="HG丸ｺﾞｼｯｸM-PRO" panose="020F0600000000000000" pitchFamily="50" charset="-128"/>
              <a:ea typeface="HG丸ｺﾞｼｯｸM-PRO" panose="020F0600000000000000" pitchFamily="50" charset="-128"/>
            </a:rPr>
            <a:t>Ⓖ</a:t>
          </a:r>
        </a:p>
      </xdr:txBody>
    </xdr:sp>
    <xdr:clientData/>
  </xdr:twoCellAnchor>
  <xdr:twoCellAnchor>
    <xdr:from>
      <xdr:col>4</xdr:col>
      <xdr:colOff>142874</xdr:colOff>
      <xdr:row>42</xdr:row>
      <xdr:rowOff>185270</xdr:rowOff>
    </xdr:from>
    <xdr:to>
      <xdr:col>4</xdr:col>
      <xdr:colOff>766898</xdr:colOff>
      <xdr:row>44</xdr:row>
      <xdr:rowOff>32269</xdr:rowOff>
    </xdr:to>
    <xdr:sp macro="" textlink="">
      <xdr:nvSpPr>
        <xdr:cNvPr id="76" name="テキスト ボックス 75">
          <a:extLst>
            <a:ext uri="{FF2B5EF4-FFF2-40B4-BE49-F238E27FC236}">
              <a16:creationId xmlns:a16="http://schemas.microsoft.com/office/drawing/2014/main" id="{00000000-0008-0000-0100-00004C000000}"/>
            </a:ext>
          </a:extLst>
        </xdr:cNvPr>
        <xdr:cNvSpPr txBox="1"/>
      </xdr:nvSpPr>
      <xdr:spPr>
        <a:xfrm>
          <a:off x="4333874" y="9414995"/>
          <a:ext cx="624024" cy="3041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solidFill>
                <a:srgbClr val="FF0000"/>
              </a:solidFill>
              <a:latin typeface="HG丸ｺﾞｼｯｸM-PRO" panose="020F0600000000000000" pitchFamily="50" charset="-128"/>
              <a:ea typeface="HG丸ｺﾞｼｯｸM-PRO" panose="020F0600000000000000" pitchFamily="50" charset="-128"/>
            </a:rPr>
            <a:t>Ⓗ</a:t>
          </a:r>
        </a:p>
      </xdr:txBody>
    </xdr:sp>
    <xdr:clientData/>
  </xdr:twoCellAnchor>
  <xdr:twoCellAnchor>
    <xdr:from>
      <xdr:col>4</xdr:col>
      <xdr:colOff>139029</xdr:colOff>
      <xdr:row>17</xdr:row>
      <xdr:rowOff>217715</xdr:rowOff>
    </xdr:from>
    <xdr:to>
      <xdr:col>4</xdr:col>
      <xdr:colOff>761692</xdr:colOff>
      <xdr:row>19</xdr:row>
      <xdr:rowOff>23891</xdr:rowOff>
    </xdr:to>
    <xdr:sp macro="" textlink="">
      <xdr:nvSpPr>
        <xdr:cNvPr id="86" name="テキスト ボックス 85">
          <a:extLst>
            <a:ext uri="{FF2B5EF4-FFF2-40B4-BE49-F238E27FC236}">
              <a16:creationId xmlns:a16="http://schemas.microsoft.com/office/drawing/2014/main" id="{00000000-0008-0000-0100-000056000000}"/>
            </a:ext>
          </a:extLst>
        </xdr:cNvPr>
        <xdr:cNvSpPr txBox="1"/>
      </xdr:nvSpPr>
      <xdr:spPr>
        <a:xfrm>
          <a:off x="4330029" y="3856265"/>
          <a:ext cx="622663" cy="3110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solidFill>
                <a:srgbClr val="FF0000"/>
              </a:solidFill>
              <a:latin typeface="HG丸ｺﾞｼｯｸM-PRO" panose="020F0600000000000000" pitchFamily="50" charset="-128"/>
              <a:ea typeface="HG丸ｺﾞｼｯｸM-PRO" panose="020F0600000000000000" pitchFamily="50" charset="-128"/>
            </a:rPr>
            <a:t>⑥</a:t>
          </a:r>
        </a:p>
      </xdr:txBody>
    </xdr:sp>
    <xdr:clientData/>
  </xdr:twoCellAnchor>
  <xdr:twoCellAnchor>
    <xdr:from>
      <xdr:col>4</xdr:col>
      <xdr:colOff>139029</xdr:colOff>
      <xdr:row>18</xdr:row>
      <xdr:rowOff>186919</xdr:rowOff>
    </xdr:from>
    <xdr:to>
      <xdr:col>4</xdr:col>
      <xdr:colOff>761692</xdr:colOff>
      <xdr:row>20</xdr:row>
      <xdr:rowOff>33918</xdr:rowOff>
    </xdr:to>
    <xdr:sp macro="" textlink="">
      <xdr:nvSpPr>
        <xdr:cNvPr id="87" name="テキスト ボックス 86">
          <a:extLst>
            <a:ext uri="{FF2B5EF4-FFF2-40B4-BE49-F238E27FC236}">
              <a16:creationId xmlns:a16="http://schemas.microsoft.com/office/drawing/2014/main" id="{00000000-0008-0000-0100-000057000000}"/>
            </a:ext>
          </a:extLst>
        </xdr:cNvPr>
        <xdr:cNvSpPr txBox="1"/>
      </xdr:nvSpPr>
      <xdr:spPr>
        <a:xfrm>
          <a:off x="4330029" y="4101694"/>
          <a:ext cx="622663" cy="3041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solidFill>
                <a:srgbClr val="FF0000"/>
              </a:solidFill>
              <a:latin typeface="HG丸ｺﾞｼｯｸM-PRO" panose="020F0600000000000000" pitchFamily="50" charset="-128"/>
              <a:ea typeface="HG丸ｺﾞｼｯｸM-PRO" panose="020F0600000000000000" pitchFamily="50" charset="-128"/>
            </a:rPr>
            <a:t>⑦</a:t>
          </a:r>
        </a:p>
      </xdr:txBody>
    </xdr:sp>
    <xdr:clientData/>
  </xdr:twoCellAnchor>
  <xdr:twoCellAnchor>
    <xdr:from>
      <xdr:col>4</xdr:col>
      <xdr:colOff>139029</xdr:colOff>
      <xdr:row>19</xdr:row>
      <xdr:rowOff>186418</xdr:rowOff>
    </xdr:from>
    <xdr:to>
      <xdr:col>4</xdr:col>
      <xdr:colOff>761692</xdr:colOff>
      <xdr:row>21</xdr:row>
      <xdr:rowOff>33417</xdr:rowOff>
    </xdr:to>
    <xdr:sp macro="" textlink="">
      <xdr:nvSpPr>
        <xdr:cNvPr id="88" name="テキスト ボックス 87">
          <a:extLst>
            <a:ext uri="{FF2B5EF4-FFF2-40B4-BE49-F238E27FC236}">
              <a16:creationId xmlns:a16="http://schemas.microsoft.com/office/drawing/2014/main" id="{00000000-0008-0000-0100-000058000000}"/>
            </a:ext>
          </a:extLst>
        </xdr:cNvPr>
        <xdr:cNvSpPr txBox="1"/>
      </xdr:nvSpPr>
      <xdr:spPr>
        <a:xfrm>
          <a:off x="4330029" y="4329793"/>
          <a:ext cx="622663" cy="3041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solidFill>
                <a:srgbClr val="FF0000"/>
              </a:solidFill>
              <a:latin typeface="HG丸ｺﾞｼｯｸM-PRO" panose="020F0600000000000000" pitchFamily="50" charset="-128"/>
              <a:ea typeface="HG丸ｺﾞｼｯｸM-PRO" panose="020F0600000000000000" pitchFamily="50" charset="-128"/>
            </a:rPr>
            <a:t>⑧</a:t>
          </a:r>
        </a:p>
      </xdr:txBody>
    </xdr:sp>
    <xdr:clientData/>
  </xdr:twoCellAnchor>
  <xdr:twoCellAnchor>
    <xdr:from>
      <xdr:col>4</xdr:col>
      <xdr:colOff>139029</xdr:colOff>
      <xdr:row>20</xdr:row>
      <xdr:rowOff>181405</xdr:rowOff>
    </xdr:from>
    <xdr:to>
      <xdr:col>4</xdr:col>
      <xdr:colOff>761692</xdr:colOff>
      <xdr:row>22</xdr:row>
      <xdr:rowOff>28403</xdr:rowOff>
    </xdr:to>
    <xdr:sp macro="" textlink="">
      <xdr:nvSpPr>
        <xdr:cNvPr id="89" name="テキスト ボックス 88">
          <a:extLst>
            <a:ext uri="{FF2B5EF4-FFF2-40B4-BE49-F238E27FC236}">
              <a16:creationId xmlns:a16="http://schemas.microsoft.com/office/drawing/2014/main" id="{00000000-0008-0000-0100-000059000000}"/>
            </a:ext>
          </a:extLst>
        </xdr:cNvPr>
        <xdr:cNvSpPr txBox="1"/>
      </xdr:nvSpPr>
      <xdr:spPr>
        <a:xfrm>
          <a:off x="4330029" y="4553380"/>
          <a:ext cx="622663" cy="3041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solidFill>
                <a:srgbClr val="FF0000"/>
              </a:solidFill>
              <a:latin typeface="HG丸ｺﾞｼｯｸM-PRO" panose="020F0600000000000000" pitchFamily="50" charset="-128"/>
              <a:ea typeface="HG丸ｺﾞｼｯｸM-PRO" panose="020F0600000000000000" pitchFamily="50" charset="-128"/>
            </a:rPr>
            <a:t>⑨</a:t>
          </a:r>
        </a:p>
      </xdr:txBody>
    </xdr:sp>
    <xdr:clientData/>
  </xdr:twoCellAnchor>
  <xdr:twoCellAnchor>
    <xdr:from>
      <xdr:col>4</xdr:col>
      <xdr:colOff>139029</xdr:colOff>
      <xdr:row>21</xdr:row>
      <xdr:rowOff>186418</xdr:rowOff>
    </xdr:from>
    <xdr:to>
      <xdr:col>4</xdr:col>
      <xdr:colOff>761692</xdr:colOff>
      <xdr:row>23</xdr:row>
      <xdr:rowOff>33416</xdr:rowOff>
    </xdr:to>
    <xdr:sp macro="" textlink="">
      <xdr:nvSpPr>
        <xdr:cNvPr id="90" name="テキスト ボックス 89">
          <a:extLst>
            <a:ext uri="{FF2B5EF4-FFF2-40B4-BE49-F238E27FC236}">
              <a16:creationId xmlns:a16="http://schemas.microsoft.com/office/drawing/2014/main" id="{00000000-0008-0000-0100-00005A000000}"/>
            </a:ext>
          </a:extLst>
        </xdr:cNvPr>
        <xdr:cNvSpPr txBox="1"/>
      </xdr:nvSpPr>
      <xdr:spPr>
        <a:xfrm>
          <a:off x="4330029" y="4786993"/>
          <a:ext cx="622663" cy="3041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solidFill>
                <a:srgbClr val="FF0000"/>
              </a:solidFill>
              <a:latin typeface="HG丸ｺﾞｼｯｸM-PRO" panose="020F0600000000000000" pitchFamily="50" charset="-128"/>
              <a:ea typeface="HG丸ｺﾞｼｯｸM-PRO" panose="020F0600000000000000" pitchFamily="50" charset="-128"/>
            </a:rPr>
            <a:t>⑩</a:t>
          </a:r>
        </a:p>
      </xdr:txBody>
    </xdr:sp>
    <xdr:clientData/>
  </xdr:twoCellAnchor>
  <xdr:twoCellAnchor>
    <xdr:from>
      <xdr:col>4</xdr:col>
      <xdr:colOff>139029</xdr:colOff>
      <xdr:row>25</xdr:row>
      <xdr:rowOff>194080</xdr:rowOff>
    </xdr:from>
    <xdr:to>
      <xdr:col>4</xdr:col>
      <xdr:colOff>761692</xdr:colOff>
      <xdr:row>27</xdr:row>
      <xdr:rowOff>41079</xdr:rowOff>
    </xdr:to>
    <xdr:sp macro="" textlink="">
      <xdr:nvSpPr>
        <xdr:cNvPr id="91" name="テキスト ボックス 90">
          <a:extLst>
            <a:ext uri="{FF2B5EF4-FFF2-40B4-BE49-F238E27FC236}">
              <a16:creationId xmlns:a16="http://schemas.microsoft.com/office/drawing/2014/main" id="{00000000-0008-0000-0100-00005B000000}"/>
            </a:ext>
          </a:extLst>
        </xdr:cNvPr>
        <xdr:cNvSpPr txBox="1"/>
      </xdr:nvSpPr>
      <xdr:spPr>
        <a:xfrm>
          <a:off x="4330029" y="5709055"/>
          <a:ext cx="622663" cy="3041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solidFill>
                <a:srgbClr val="FF0000"/>
              </a:solidFill>
              <a:latin typeface="HG丸ｺﾞｼｯｸM-PRO" panose="020F0600000000000000" pitchFamily="50" charset="-128"/>
              <a:ea typeface="HG丸ｺﾞｼｯｸM-PRO" panose="020F0600000000000000" pitchFamily="50" charset="-128"/>
            </a:rPr>
            <a:t>⑪</a:t>
          </a:r>
        </a:p>
      </xdr:txBody>
    </xdr:sp>
    <xdr:clientData/>
  </xdr:twoCellAnchor>
  <xdr:twoCellAnchor>
    <xdr:from>
      <xdr:col>4</xdr:col>
      <xdr:colOff>139029</xdr:colOff>
      <xdr:row>26</xdr:row>
      <xdr:rowOff>180546</xdr:rowOff>
    </xdr:from>
    <xdr:to>
      <xdr:col>4</xdr:col>
      <xdr:colOff>761692</xdr:colOff>
      <xdr:row>28</xdr:row>
      <xdr:rowOff>27545</xdr:rowOff>
    </xdr:to>
    <xdr:sp macro="" textlink="">
      <xdr:nvSpPr>
        <xdr:cNvPr id="92" name="テキスト ボックス 91">
          <a:extLst>
            <a:ext uri="{FF2B5EF4-FFF2-40B4-BE49-F238E27FC236}">
              <a16:creationId xmlns:a16="http://schemas.microsoft.com/office/drawing/2014/main" id="{00000000-0008-0000-0100-00005C000000}"/>
            </a:ext>
          </a:extLst>
        </xdr:cNvPr>
        <xdr:cNvSpPr txBox="1"/>
      </xdr:nvSpPr>
      <xdr:spPr>
        <a:xfrm>
          <a:off x="4330029" y="5924121"/>
          <a:ext cx="622663" cy="3041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solidFill>
                <a:srgbClr val="FF0000"/>
              </a:solidFill>
              <a:latin typeface="HG丸ｺﾞｼｯｸM-PRO" panose="020F0600000000000000" pitchFamily="50" charset="-128"/>
              <a:ea typeface="HG丸ｺﾞｼｯｸM-PRO" panose="020F0600000000000000" pitchFamily="50" charset="-128"/>
            </a:rPr>
            <a:t>⑫</a:t>
          </a:r>
        </a:p>
      </xdr:txBody>
    </xdr:sp>
    <xdr:clientData/>
  </xdr:twoCellAnchor>
  <xdr:twoCellAnchor>
    <xdr:from>
      <xdr:col>4</xdr:col>
      <xdr:colOff>136071</xdr:colOff>
      <xdr:row>27</xdr:row>
      <xdr:rowOff>185057</xdr:rowOff>
    </xdr:from>
    <xdr:to>
      <xdr:col>4</xdr:col>
      <xdr:colOff>764649</xdr:colOff>
      <xdr:row>29</xdr:row>
      <xdr:rowOff>27758</xdr:rowOff>
    </xdr:to>
    <xdr:sp macro="" textlink="">
      <xdr:nvSpPr>
        <xdr:cNvPr id="93" name="テキスト ボックス 92">
          <a:extLst>
            <a:ext uri="{FF2B5EF4-FFF2-40B4-BE49-F238E27FC236}">
              <a16:creationId xmlns:a16="http://schemas.microsoft.com/office/drawing/2014/main" id="{00000000-0008-0000-0100-00005D000000}"/>
            </a:ext>
          </a:extLst>
        </xdr:cNvPr>
        <xdr:cNvSpPr txBox="1"/>
      </xdr:nvSpPr>
      <xdr:spPr>
        <a:xfrm>
          <a:off x="4327071" y="6157232"/>
          <a:ext cx="628578" cy="2999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solidFill>
                <a:srgbClr val="FF0000"/>
              </a:solidFill>
              <a:latin typeface="HG丸ｺﾞｼｯｸM-PRO" panose="020F0600000000000000" pitchFamily="50" charset="-128"/>
              <a:ea typeface="HG丸ｺﾞｼｯｸM-PRO" panose="020F0600000000000000" pitchFamily="50" charset="-128"/>
            </a:rPr>
            <a:t>⑬</a:t>
          </a:r>
        </a:p>
      </xdr:txBody>
    </xdr:sp>
    <xdr:clientData/>
  </xdr:twoCellAnchor>
  <xdr:twoCellAnchor>
    <xdr:from>
      <xdr:col>4</xdr:col>
      <xdr:colOff>136071</xdr:colOff>
      <xdr:row>28</xdr:row>
      <xdr:rowOff>180761</xdr:rowOff>
    </xdr:from>
    <xdr:to>
      <xdr:col>4</xdr:col>
      <xdr:colOff>764649</xdr:colOff>
      <xdr:row>30</xdr:row>
      <xdr:rowOff>27759</xdr:rowOff>
    </xdr:to>
    <xdr:sp macro="" textlink="">
      <xdr:nvSpPr>
        <xdr:cNvPr id="94" name="テキスト ボックス 93">
          <a:extLst>
            <a:ext uri="{FF2B5EF4-FFF2-40B4-BE49-F238E27FC236}">
              <a16:creationId xmlns:a16="http://schemas.microsoft.com/office/drawing/2014/main" id="{00000000-0008-0000-0100-00005E000000}"/>
            </a:ext>
          </a:extLst>
        </xdr:cNvPr>
        <xdr:cNvSpPr txBox="1"/>
      </xdr:nvSpPr>
      <xdr:spPr>
        <a:xfrm>
          <a:off x="4327071" y="6381536"/>
          <a:ext cx="628578" cy="3041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solidFill>
                <a:srgbClr val="FF0000"/>
              </a:solidFill>
              <a:latin typeface="HG丸ｺﾞｼｯｸM-PRO" panose="020F0600000000000000" pitchFamily="50" charset="-128"/>
              <a:ea typeface="HG丸ｺﾞｼｯｸM-PRO" panose="020F0600000000000000" pitchFamily="50" charset="-128"/>
            </a:rPr>
            <a:t>⑭</a:t>
          </a:r>
        </a:p>
      </xdr:txBody>
    </xdr:sp>
    <xdr:clientData/>
  </xdr:twoCellAnchor>
  <xdr:twoCellAnchor>
    <xdr:from>
      <xdr:col>10</xdr:col>
      <xdr:colOff>0</xdr:colOff>
      <xdr:row>36</xdr:row>
      <xdr:rowOff>231407</xdr:rowOff>
    </xdr:from>
    <xdr:to>
      <xdr:col>19</xdr:col>
      <xdr:colOff>66675</xdr:colOff>
      <xdr:row>38</xdr:row>
      <xdr:rowOff>64999</xdr:rowOff>
    </xdr:to>
    <xdr:sp macro="" textlink="">
      <xdr:nvSpPr>
        <xdr:cNvPr id="97" name="テキスト ボックス 96">
          <a:extLst>
            <a:ext uri="{FF2B5EF4-FFF2-40B4-BE49-F238E27FC236}">
              <a16:creationId xmlns:a16="http://schemas.microsoft.com/office/drawing/2014/main" id="{00000000-0008-0000-0100-000061000000}"/>
            </a:ext>
          </a:extLst>
        </xdr:cNvPr>
        <xdr:cNvSpPr txBox="1"/>
      </xdr:nvSpPr>
      <xdr:spPr>
        <a:xfrm>
          <a:off x="8292353" y="8030701"/>
          <a:ext cx="6319557" cy="337857"/>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400">
              <a:latin typeface="游ゴシック" panose="020B0400000000000000" pitchFamily="50" charset="-128"/>
              <a:ea typeface="游ゴシック" panose="020B0400000000000000" pitchFamily="50" charset="-128"/>
            </a:rPr>
            <a:t>Ⓒ＝ⒷーⒶ</a:t>
          </a:r>
        </a:p>
      </xdr:txBody>
    </xdr:sp>
    <xdr:clientData/>
  </xdr:twoCellAnchor>
  <xdr:twoCellAnchor>
    <xdr:from>
      <xdr:col>4</xdr:col>
      <xdr:colOff>143555</xdr:colOff>
      <xdr:row>32</xdr:row>
      <xdr:rowOff>232682</xdr:rowOff>
    </xdr:from>
    <xdr:to>
      <xdr:col>4</xdr:col>
      <xdr:colOff>766218</xdr:colOff>
      <xdr:row>34</xdr:row>
      <xdr:rowOff>27759</xdr:rowOff>
    </xdr:to>
    <xdr:sp macro="" textlink="">
      <xdr:nvSpPr>
        <xdr:cNvPr id="100" name="テキスト ボックス 99">
          <a:extLst>
            <a:ext uri="{FF2B5EF4-FFF2-40B4-BE49-F238E27FC236}">
              <a16:creationId xmlns:a16="http://schemas.microsoft.com/office/drawing/2014/main" id="{00000000-0008-0000-0100-000064000000}"/>
            </a:ext>
          </a:extLst>
        </xdr:cNvPr>
        <xdr:cNvSpPr txBox="1"/>
      </xdr:nvSpPr>
      <xdr:spPr>
        <a:xfrm>
          <a:off x="4334555" y="7243082"/>
          <a:ext cx="622663" cy="299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solidFill>
                <a:srgbClr val="FF0000"/>
              </a:solidFill>
              <a:latin typeface="HG丸ｺﾞｼｯｸM-PRO" panose="020F0600000000000000" pitchFamily="50" charset="-128"/>
              <a:ea typeface="HG丸ｺﾞｼｯｸM-PRO" panose="020F0600000000000000" pitchFamily="50" charset="-128"/>
            </a:rPr>
            <a:t>Ⓐ</a:t>
          </a:r>
        </a:p>
      </xdr:txBody>
    </xdr:sp>
    <xdr:clientData/>
  </xdr:twoCellAnchor>
  <xdr:twoCellAnchor>
    <xdr:from>
      <xdr:col>6</xdr:col>
      <xdr:colOff>105455</xdr:colOff>
      <xdr:row>32</xdr:row>
      <xdr:rowOff>232682</xdr:rowOff>
    </xdr:from>
    <xdr:to>
      <xdr:col>6</xdr:col>
      <xdr:colOff>728118</xdr:colOff>
      <xdr:row>34</xdr:row>
      <xdr:rowOff>27759</xdr:rowOff>
    </xdr:to>
    <xdr:sp macro="" textlink="">
      <xdr:nvSpPr>
        <xdr:cNvPr id="101" name="テキスト ボックス 100">
          <a:extLst>
            <a:ext uri="{FF2B5EF4-FFF2-40B4-BE49-F238E27FC236}">
              <a16:creationId xmlns:a16="http://schemas.microsoft.com/office/drawing/2014/main" id="{00000000-0008-0000-0100-000065000000}"/>
            </a:ext>
          </a:extLst>
        </xdr:cNvPr>
        <xdr:cNvSpPr txBox="1"/>
      </xdr:nvSpPr>
      <xdr:spPr>
        <a:xfrm>
          <a:off x="6144305" y="7243082"/>
          <a:ext cx="622663" cy="299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solidFill>
                <a:srgbClr val="FF0000"/>
              </a:solidFill>
              <a:latin typeface="HG丸ｺﾞｼｯｸM-PRO" panose="020F0600000000000000" pitchFamily="50" charset="-128"/>
              <a:ea typeface="HG丸ｺﾞｼｯｸM-PRO" panose="020F0600000000000000" pitchFamily="50" charset="-128"/>
            </a:rPr>
            <a:t>Ⓑ</a:t>
          </a:r>
        </a:p>
      </xdr:txBody>
    </xdr:sp>
    <xdr:clientData/>
  </xdr:twoCellAnchor>
  <xdr:twoCellAnchor>
    <xdr:from>
      <xdr:col>10</xdr:col>
      <xdr:colOff>0</xdr:colOff>
      <xdr:row>38</xdr:row>
      <xdr:rowOff>134470</xdr:rowOff>
    </xdr:from>
    <xdr:to>
      <xdr:col>19</xdr:col>
      <xdr:colOff>100853</xdr:colOff>
      <xdr:row>40</xdr:row>
      <xdr:rowOff>21545</xdr:rowOff>
    </xdr:to>
    <xdr:sp macro="" textlink="">
      <xdr:nvSpPr>
        <xdr:cNvPr id="102" name="テキスト ボックス 101">
          <a:extLst>
            <a:ext uri="{FF2B5EF4-FFF2-40B4-BE49-F238E27FC236}">
              <a16:creationId xmlns:a16="http://schemas.microsoft.com/office/drawing/2014/main" id="{00000000-0008-0000-0100-000066000000}"/>
            </a:ext>
          </a:extLst>
        </xdr:cNvPr>
        <xdr:cNvSpPr txBox="1"/>
      </xdr:nvSpPr>
      <xdr:spPr>
        <a:xfrm>
          <a:off x="8292353" y="8438029"/>
          <a:ext cx="6353735" cy="335310"/>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400">
              <a:latin typeface="游ゴシック" panose="020B0400000000000000" pitchFamily="50" charset="-128"/>
              <a:ea typeface="游ゴシック" panose="020B0400000000000000" pitchFamily="50" charset="-128"/>
            </a:rPr>
            <a:t>Ⓓ＝</a:t>
          </a:r>
          <a:r>
            <a:rPr kumimoji="1" lang="en-US" altLang="ja-JP" sz="1400">
              <a:latin typeface="游ゴシック" panose="020B0400000000000000" pitchFamily="50" charset="-128"/>
              <a:ea typeface="游ゴシック" panose="020B0400000000000000" pitchFamily="50" charset="-128"/>
            </a:rPr>
            <a:t>{</a:t>
          </a:r>
          <a:r>
            <a:rPr kumimoji="1" lang="ja-JP" altLang="en-US" sz="1400">
              <a:latin typeface="游ゴシック" panose="020B0400000000000000" pitchFamily="50" charset="-128"/>
              <a:ea typeface="游ゴシック" panose="020B0400000000000000" pitchFamily="50" charset="-128"/>
            </a:rPr>
            <a:t>⑥</a:t>
          </a:r>
          <a:r>
            <a:rPr kumimoji="1" lang="en-US" altLang="ja-JP" sz="1400">
              <a:latin typeface="游ゴシック" panose="020B0400000000000000" pitchFamily="50" charset="-128"/>
              <a:ea typeface="游ゴシック" panose="020B0400000000000000" pitchFamily="50" charset="-128"/>
            </a:rPr>
            <a:t>+</a:t>
          </a:r>
          <a:r>
            <a:rPr kumimoji="1" lang="ja-JP" altLang="en-US" sz="1400">
              <a:latin typeface="游ゴシック" panose="020B0400000000000000" pitchFamily="50" charset="-128"/>
              <a:ea typeface="游ゴシック" panose="020B0400000000000000" pitchFamily="50" charset="-128"/>
            </a:rPr>
            <a:t>⑦</a:t>
          </a:r>
          <a:r>
            <a:rPr kumimoji="1" lang="en-US" altLang="ja-JP" sz="1400">
              <a:latin typeface="游ゴシック" panose="020B0400000000000000" pitchFamily="50" charset="-128"/>
              <a:ea typeface="游ゴシック" panose="020B0400000000000000" pitchFamily="50" charset="-128"/>
            </a:rPr>
            <a:t>+</a:t>
          </a:r>
          <a:r>
            <a:rPr kumimoji="1" lang="ja-JP" altLang="en-US" sz="1400">
              <a:latin typeface="游ゴシック" panose="020B0400000000000000" pitchFamily="50" charset="-128"/>
              <a:ea typeface="游ゴシック" panose="020B0400000000000000" pitchFamily="50" charset="-128"/>
            </a:rPr>
            <a:t>⑧</a:t>
          </a:r>
          <a:r>
            <a:rPr kumimoji="1" lang="en-US" altLang="ja-JP" sz="1400">
              <a:latin typeface="游ゴシック" panose="020B0400000000000000" pitchFamily="50" charset="-128"/>
              <a:ea typeface="游ゴシック" panose="020B0400000000000000" pitchFamily="50" charset="-128"/>
            </a:rPr>
            <a:t>+</a:t>
          </a:r>
          <a:r>
            <a:rPr kumimoji="1" lang="ja-JP" altLang="en-US" sz="1400">
              <a:latin typeface="游ゴシック" panose="020B0400000000000000" pitchFamily="50" charset="-128"/>
              <a:ea typeface="游ゴシック" panose="020B0400000000000000" pitchFamily="50" charset="-128"/>
            </a:rPr>
            <a:t>⑨</a:t>
          </a:r>
          <a:r>
            <a:rPr kumimoji="1" lang="en-US" altLang="ja-JP" sz="1400">
              <a:latin typeface="游ゴシック" panose="020B0400000000000000" pitchFamily="50" charset="-128"/>
              <a:ea typeface="游ゴシック" panose="020B0400000000000000" pitchFamily="50" charset="-128"/>
            </a:rPr>
            <a:t>+</a:t>
          </a:r>
          <a:r>
            <a:rPr kumimoji="1" lang="ja-JP" altLang="en-US" sz="1400">
              <a:latin typeface="游ゴシック" panose="020B0400000000000000" pitchFamily="50" charset="-128"/>
              <a:ea typeface="游ゴシック" panose="020B0400000000000000" pitchFamily="50" charset="-128"/>
            </a:rPr>
            <a:t>⑩</a:t>
          </a:r>
          <a:r>
            <a:rPr kumimoji="1" lang="ja-JP" altLang="en-US" sz="1400">
              <a:solidFill>
                <a:sysClr val="windowText" lastClr="000000"/>
              </a:solidFill>
              <a:latin typeface="游ゴシック" panose="020B0400000000000000" pitchFamily="50" charset="-128"/>
              <a:ea typeface="游ゴシック" panose="020B0400000000000000" pitchFamily="50" charset="-128"/>
            </a:rPr>
            <a:t>－⑪</a:t>
          </a:r>
          <a:r>
            <a:rPr kumimoji="1" lang="en-US" altLang="ja-JP" sz="1400" baseline="30000">
              <a:solidFill>
                <a:sysClr val="windowText" lastClr="000000"/>
              </a:solidFill>
              <a:latin typeface="游ゴシック" panose="020B0400000000000000" pitchFamily="50" charset="-128"/>
              <a:ea typeface="游ゴシック" panose="020B0400000000000000" pitchFamily="50" charset="-128"/>
            </a:rPr>
            <a:t>※</a:t>
          </a:r>
          <a:r>
            <a:rPr kumimoji="1" lang="ja-JP" altLang="en-US" sz="1400">
              <a:latin typeface="游ゴシック" panose="020B0400000000000000" pitchFamily="50" charset="-128"/>
              <a:ea typeface="游ゴシック" panose="020B0400000000000000" pitchFamily="50" charset="-128"/>
            </a:rPr>
            <a:t>－</a:t>
          </a:r>
          <a:r>
            <a:rPr kumimoji="1" lang="en-US" altLang="ja-JP" sz="1400">
              <a:latin typeface="游ゴシック" panose="020B0400000000000000" pitchFamily="50" charset="-128"/>
              <a:ea typeface="游ゴシック" panose="020B0400000000000000" pitchFamily="50" charset="-128"/>
            </a:rPr>
            <a:t>(</a:t>
          </a:r>
          <a:r>
            <a:rPr kumimoji="1" lang="ja-JP" altLang="en-US" sz="1400">
              <a:latin typeface="游ゴシック" panose="020B0400000000000000" pitchFamily="50" charset="-128"/>
              <a:ea typeface="游ゴシック" panose="020B0400000000000000" pitchFamily="50" charset="-128"/>
            </a:rPr>
            <a:t>⑫－⑭</a:t>
          </a:r>
          <a:r>
            <a:rPr kumimoji="1" lang="en-US" altLang="ja-JP" sz="1400">
              <a:latin typeface="游ゴシック" panose="020B0400000000000000" pitchFamily="50" charset="-128"/>
              <a:ea typeface="游ゴシック" panose="020B0400000000000000" pitchFamily="50" charset="-128"/>
            </a:rPr>
            <a:t>)}/1,000</a:t>
          </a:r>
          <a:r>
            <a:rPr kumimoji="1" lang="ja-JP" altLang="en-US" sz="1400">
              <a:latin typeface="游ゴシック" panose="020B0400000000000000" pitchFamily="50" charset="-128"/>
              <a:ea typeface="游ゴシック" panose="020B0400000000000000" pitchFamily="50" charset="-128"/>
            </a:rPr>
            <a:t>　　　</a:t>
          </a:r>
          <a:r>
            <a:rPr kumimoji="1" lang="en-US" altLang="ja-JP" sz="1100" baseline="30000">
              <a:solidFill>
                <a:schemeClr val="dk1"/>
              </a:solidFill>
              <a:effectLst/>
              <a:latin typeface="游ゴシック" panose="020B0400000000000000" pitchFamily="50" charset="-128"/>
              <a:ea typeface="游ゴシック" panose="020B0400000000000000" pitchFamily="50" charset="-128"/>
              <a:cs typeface="+mn-cs"/>
            </a:rPr>
            <a:t>※</a:t>
          </a:r>
          <a:r>
            <a:rPr kumimoji="1" lang="ja-JP" altLang="en-US" sz="1100" baseline="0">
              <a:solidFill>
                <a:schemeClr val="dk1"/>
              </a:solidFill>
              <a:effectLst/>
              <a:latin typeface="游ゴシック" panose="020B0400000000000000" pitchFamily="50" charset="-128"/>
              <a:ea typeface="游ゴシック" panose="020B0400000000000000" pitchFamily="50" charset="-128"/>
              <a:cs typeface="+mn-cs"/>
            </a:rPr>
            <a:t>⑪は絶対値を用いる</a:t>
          </a:r>
          <a:endParaRPr kumimoji="1" lang="ja-JP" altLang="en-US" sz="1400" strike="sngStrike" baseline="0">
            <a:solidFill>
              <a:srgbClr val="FF0000"/>
            </a:solidFill>
            <a:latin typeface="游ゴシック" panose="020B0400000000000000" pitchFamily="50" charset="-128"/>
            <a:ea typeface="游ゴシック" panose="020B0400000000000000" pitchFamily="50" charset="-128"/>
          </a:endParaRPr>
        </a:p>
      </xdr:txBody>
    </xdr:sp>
    <xdr:clientData/>
  </xdr:twoCellAnchor>
  <xdr:twoCellAnchor>
    <xdr:from>
      <xdr:col>10</xdr:col>
      <xdr:colOff>0</xdr:colOff>
      <xdr:row>40</xdr:row>
      <xdr:rowOff>100240</xdr:rowOff>
    </xdr:from>
    <xdr:to>
      <xdr:col>19</xdr:col>
      <xdr:colOff>66675</xdr:colOff>
      <xdr:row>42</xdr:row>
      <xdr:rowOff>43090</xdr:rowOff>
    </xdr:to>
    <xdr:sp macro="" textlink="">
      <xdr:nvSpPr>
        <xdr:cNvPr id="104" name="テキスト ボックス 103">
          <a:extLst>
            <a:ext uri="{FF2B5EF4-FFF2-40B4-BE49-F238E27FC236}">
              <a16:creationId xmlns:a16="http://schemas.microsoft.com/office/drawing/2014/main" id="{00000000-0008-0000-0100-000068000000}"/>
            </a:ext>
          </a:extLst>
        </xdr:cNvPr>
        <xdr:cNvSpPr txBox="1"/>
      </xdr:nvSpPr>
      <xdr:spPr>
        <a:xfrm>
          <a:off x="8300357" y="8944883"/>
          <a:ext cx="6312354" cy="337457"/>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400">
              <a:latin typeface="游ゴシック" panose="020B0400000000000000" pitchFamily="50" charset="-128"/>
              <a:ea typeface="游ゴシック" panose="020B0400000000000000" pitchFamily="50" charset="-128"/>
            </a:rPr>
            <a:t>Ⓔ＝ⒷーⒹ</a:t>
          </a:r>
        </a:p>
      </xdr:txBody>
    </xdr:sp>
    <xdr:clientData/>
  </xdr:twoCellAnchor>
  <xdr:twoCellAnchor>
    <xdr:from>
      <xdr:col>10</xdr:col>
      <xdr:colOff>0</xdr:colOff>
      <xdr:row>42</xdr:row>
      <xdr:rowOff>121785</xdr:rowOff>
    </xdr:from>
    <xdr:to>
      <xdr:col>19</xdr:col>
      <xdr:colOff>66675</xdr:colOff>
      <xdr:row>44</xdr:row>
      <xdr:rowOff>4763</xdr:rowOff>
    </xdr:to>
    <xdr:sp macro="" textlink="">
      <xdr:nvSpPr>
        <xdr:cNvPr id="107" name="テキスト ボックス 106">
          <a:extLst>
            <a:ext uri="{FF2B5EF4-FFF2-40B4-BE49-F238E27FC236}">
              <a16:creationId xmlns:a16="http://schemas.microsoft.com/office/drawing/2014/main" id="{00000000-0008-0000-0100-00006B000000}"/>
            </a:ext>
          </a:extLst>
        </xdr:cNvPr>
        <xdr:cNvSpPr txBox="1"/>
      </xdr:nvSpPr>
      <xdr:spPr>
        <a:xfrm>
          <a:off x="8300357" y="9361035"/>
          <a:ext cx="6312354" cy="345621"/>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400">
              <a:latin typeface="游ゴシック" panose="020B0400000000000000" pitchFamily="50" charset="-128"/>
              <a:ea typeface="游ゴシック" panose="020B0400000000000000" pitchFamily="50" charset="-128"/>
            </a:rPr>
            <a:t>Ⓕ＝</a:t>
          </a:r>
          <a:r>
            <a:rPr kumimoji="1" lang="en-US" altLang="ja-JP" sz="1400">
              <a:latin typeface="游ゴシック" panose="020B0400000000000000" pitchFamily="50" charset="-128"/>
              <a:ea typeface="游ゴシック" panose="020B0400000000000000" pitchFamily="50" charset="-128"/>
            </a:rPr>
            <a:t>(</a:t>
          </a:r>
          <a:r>
            <a:rPr kumimoji="1" lang="ja-JP" altLang="en-US" sz="1400">
              <a:latin typeface="游ゴシック" panose="020B0400000000000000" pitchFamily="50" charset="-128"/>
              <a:ea typeface="游ゴシック" panose="020B0400000000000000" pitchFamily="50" charset="-128"/>
            </a:rPr>
            <a:t>Ⓔ</a:t>
          </a:r>
          <a:r>
            <a:rPr kumimoji="1" lang="en-US" altLang="ja-JP" sz="1400">
              <a:latin typeface="游ゴシック" panose="020B0400000000000000" pitchFamily="50" charset="-128"/>
              <a:ea typeface="游ゴシック" panose="020B0400000000000000" pitchFamily="50" charset="-128"/>
            </a:rPr>
            <a:t>/</a:t>
          </a:r>
          <a:r>
            <a:rPr kumimoji="1" lang="ja-JP" altLang="en-US" sz="1400">
              <a:latin typeface="游ゴシック" panose="020B0400000000000000" pitchFamily="50" charset="-128"/>
              <a:ea typeface="游ゴシック" panose="020B0400000000000000" pitchFamily="50" charset="-128"/>
            </a:rPr>
            <a:t>Ⓑ</a:t>
          </a:r>
          <a:r>
            <a:rPr kumimoji="1" lang="en-US" altLang="ja-JP" sz="1400">
              <a:latin typeface="游ゴシック" panose="020B0400000000000000" pitchFamily="50" charset="-128"/>
              <a:ea typeface="游ゴシック" panose="020B0400000000000000" pitchFamily="50" charset="-128"/>
            </a:rPr>
            <a:t>)×100</a:t>
          </a:r>
          <a:endParaRPr kumimoji="1" lang="ja-JP" altLang="en-US" sz="1400">
            <a:latin typeface="游ゴシック" panose="020B0400000000000000" pitchFamily="50" charset="-128"/>
            <a:ea typeface="游ゴシック" panose="020B0400000000000000" pitchFamily="50" charset="-128"/>
          </a:endParaRPr>
        </a:p>
      </xdr:txBody>
    </xdr:sp>
    <xdr:clientData/>
  </xdr:twoCellAnchor>
  <xdr:twoCellAnchor>
    <xdr:from>
      <xdr:col>10</xdr:col>
      <xdr:colOff>0</xdr:colOff>
      <xdr:row>46</xdr:row>
      <xdr:rowOff>153988</xdr:rowOff>
    </xdr:from>
    <xdr:to>
      <xdr:col>19</xdr:col>
      <xdr:colOff>66675</xdr:colOff>
      <xdr:row>47</xdr:row>
      <xdr:rowOff>254681</xdr:rowOff>
    </xdr:to>
    <xdr:sp macro="" textlink="">
      <xdr:nvSpPr>
        <xdr:cNvPr id="108" name="テキスト ボックス 107">
          <a:extLst>
            <a:ext uri="{FF2B5EF4-FFF2-40B4-BE49-F238E27FC236}">
              <a16:creationId xmlns:a16="http://schemas.microsoft.com/office/drawing/2014/main" id="{00000000-0008-0000-0100-00006C000000}"/>
            </a:ext>
          </a:extLst>
        </xdr:cNvPr>
        <xdr:cNvSpPr txBox="1"/>
      </xdr:nvSpPr>
      <xdr:spPr>
        <a:xfrm>
          <a:off x="8300357" y="10209667"/>
          <a:ext cx="6312354" cy="345621"/>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400">
              <a:latin typeface="游ゴシック" panose="020B0400000000000000" pitchFamily="50" charset="-128"/>
              <a:ea typeface="游ゴシック" panose="020B0400000000000000" pitchFamily="50" charset="-128"/>
            </a:rPr>
            <a:t>Ⓗ＝Ⓑ－Ⓖ</a:t>
          </a:r>
        </a:p>
      </xdr:txBody>
    </xdr:sp>
    <xdr:clientData/>
  </xdr:twoCellAnchor>
  <xdr:twoCellAnchor>
    <xdr:from>
      <xdr:col>10</xdr:col>
      <xdr:colOff>0</xdr:colOff>
      <xdr:row>47</xdr:row>
      <xdr:rowOff>333377</xdr:rowOff>
    </xdr:from>
    <xdr:to>
      <xdr:col>19</xdr:col>
      <xdr:colOff>66675</xdr:colOff>
      <xdr:row>50</xdr:row>
      <xdr:rowOff>111580</xdr:rowOff>
    </xdr:to>
    <xdr:sp macro="" textlink="">
      <xdr:nvSpPr>
        <xdr:cNvPr id="109" name="テキスト ボックス 108">
          <a:extLst>
            <a:ext uri="{FF2B5EF4-FFF2-40B4-BE49-F238E27FC236}">
              <a16:creationId xmlns:a16="http://schemas.microsoft.com/office/drawing/2014/main" id="{00000000-0008-0000-0100-00006D000000}"/>
            </a:ext>
          </a:extLst>
        </xdr:cNvPr>
        <xdr:cNvSpPr txBox="1"/>
      </xdr:nvSpPr>
      <xdr:spPr>
        <a:xfrm>
          <a:off x="8300357" y="10633984"/>
          <a:ext cx="6312354" cy="349703"/>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400">
              <a:latin typeface="游ゴシック" panose="020B0400000000000000" pitchFamily="50" charset="-128"/>
              <a:ea typeface="游ゴシック" panose="020B0400000000000000" pitchFamily="50" charset="-128"/>
            </a:rPr>
            <a:t>Ⓘ</a:t>
          </a:r>
          <a:r>
            <a:rPr kumimoji="1" lang="en-US" altLang="ja-JP" sz="1400">
              <a:latin typeface="游ゴシック" panose="020B0400000000000000" pitchFamily="50" charset="-128"/>
              <a:ea typeface="游ゴシック" panose="020B0400000000000000" pitchFamily="50" charset="-128"/>
            </a:rPr>
            <a:t>=(</a:t>
          </a:r>
          <a:r>
            <a:rPr kumimoji="1" lang="ja-JP" altLang="en-US" sz="1400">
              <a:latin typeface="游ゴシック" panose="020B0400000000000000" pitchFamily="50" charset="-128"/>
              <a:ea typeface="游ゴシック" panose="020B0400000000000000" pitchFamily="50" charset="-128"/>
            </a:rPr>
            <a:t>Ⓗ</a:t>
          </a:r>
          <a:r>
            <a:rPr kumimoji="1" lang="en-US" altLang="ja-JP" sz="1400">
              <a:latin typeface="游ゴシック" panose="020B0400000000000000" pitchFamily="50" charset="-128"/>
              <a:ea typeface="游ゴシック" panose="020B0400000000000000" pitchFamily="50" charset="-128"/>
            </a:rPr>
            <a:t>/</a:t>
          </a:r>
          <a:r>
            <a:rPr kumimoji="1" lang="ja-JP" altLang="en-US" sz="1400">
              <a:latin typeface="游ゴシック" panose="020B0400000000000000" pitchFamily="50" charset="-128"/>
              <a:ea typeface="游ゴシック" panose="020B0400000000000000" pitchFamily="50" charset="-128"/>
            </a:rPr>
            <a:t>Ⓑ</a:t>
          </a:r>
          <a:r>
            <a:rPr kumimoji="1" lang="en-US" altLang="ja-JP" sz="1400">
              <a:latin typeface="游ゴシック" panose="020B0400000000000000" pitchFamily="50" charset="-128"/>
              <a:ea typeface="游ゴシック" panose="020B0400000000000000" pitchFamily="50" charset="-128"/>
            </a:rPr>
            <a:t>)×100</a:t>
          </a:r>
          <a:endParaRPr kumimoji="1" lang="ja-JP" altLang="en-US" sz="1400">
            <a:latin typeface="游ゴシック" panose="020B0400000000000000" pitchFamily="50" charset="-128"/>
            <a:ea typeface="游ゴシック" panose="020B0400000000000000" pitchFamily="50" charset="-128"/>
          </a:endParaRPr>
        </a:p>
      </xdr:txBody>
    </xdr:sp>
    <xdr:clientData/>
  </xdr:twoCellAnchor>
  <xdr:twoCellAnchor>
    <xdr:from>
      <xdr:col>10</xdr:col>
      <xdr:colOff>0</xdr:colOff>
      <xdr:row>44</xdr:row>
      <xdr:rowOff>83458</xdr:rowOff>
    </xdr:from>
    <xdr:to>
      <xdr:col>19</xdr:col>
      <xdr:colOff>66675</xdr:colOff>
      <xdr:row>46</xdr:row>
      <xdr:rowOff>75293</xdr:rowOff>
    </xdr:to>
    <xdr:sp macro="" textlink="">
      <xdr:nvSpPr>
        <xdr:cNvPr id="78" name="テキスト ボックス 77">
          <a:extLst>
            <a:ext uri="{FF2B5EF4-FFF2-40B4-BE49-F238E27FC236}">
              <a16:creationId xmlns:a16="http://schemas.microsoft.com/office/drawing/2014/main" id="{00000000-0008-0000-0100-00004E000000}"/>
            </a:ext>
          </a:extLst>
        </xdr:cNvPr>
        <xdr:cNvSpPr txBox="1"/>
      </xdr:nvSpPr>
      <xdr:spPr>
        <a:xfrm>
          <a:off x="8300357" y="9785351"/>
          <a:ext cx="6312354" cy="345621"/>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400">
              <a:latin typeface="游ゴシック" panose="020B0400000000000000" pitchFamily="50" charset="-128"/>
              <a:ea typeface="游ゴシック" panose="020B0400000000000000" pitchFamily="50" charset="-128"/>
            </a:rPr>
            <a:t>Ⓖ＝</a:t>
          </a:r>
          <a:r>
            <a:rPr kumimoji="1" lang="en-US" altLang="ja-JP" sz="1400">
              <a:latin typeface="游ゴシック" panose="020B0400000000000000" pitchFamily="50" charset="-128"/>
              <a:ea typeface="游ゴシック" panose="020B0400000000000000" pitchFamily="50" charset="-128"/>
            </a:rPr>
            <a:t>(⑥+⑦+⑧+⑨+⑩</a:t>
          </a:r>
          <a:r>
            <a:rPr kumimoji="1" lang="ja-JP" altLang="en-US" sz="1400">
              <a:latin typeface="游ゴシック" panose="020B0400000000000000" pitchFamily="50" charset="-128"/>
              <a:ea typeface="游ゴシック" panose="020B0400000000000000" pitchFamily="50" charset="-128"/>
            </a:rPr>
            <a:t>ー⑫ー⑬</a:t>
          </a:r>
          <a:r>
            <a:rPr kumimoji="1" lang="en-US" altLang="ja-JP" sz="1400">
              <a:latin typeface="游ゴシック" panose="020B0400000000000000" pitchFamily="50" charset="-128"/>
              <a:ea typeface="游ゴシック" panose="020B0400000000000000" pitchFamily="50" charset="-128"/>
            </a:rPr>
            <a:t>)/1,000</a:t>
          </a:r>
          <a:endParaRPr kumimoji="1" lang="ja-JP" altLang="en-US" sz="1400">
            <a:latin typeface="游ゴシック" panose="020B0400000000000000" pitchFamily="50" charset="-128"/>
            <a:ea typeface="游ゴシック" panose="020B0400000000000000" pitchFamily="50" charset="-128"/>
          </a:endParaRPr>
        </a:p>
      </xdr:txBody>
    </xdr:sp>
    <xdr:clientData/>
  </xdr:twoCellAnchor>
  <xdr:twoCellAnchor editAs="oneCell">
    <xdr:from>
      <xdr:col>8</xdr:col>
      <xdr:colOff>76279</xdr:colOff>
      <xdr:row>17</xdr:row>
      <xdr:rowOff>22411</xdr:rowOff>
    </xdr:from>
    <xdr:to>
      <xdr:col>19</xdr:col>
      <xdr:colOff>339403</xdr:colOff>
      <xdr:row>24</xdr:row>
      <xdr:rowOff>212912</xdr:rowOff>
    </xdr:to>
    <xdr:pic>
      <xdr:nvPicPr>
        <xdr:cNvPr id="13" name="図 12">
          <a:extLst>
            <a:ext uri="{FF2B5EF4-FFF2-40B4-BE49-F238E27FC236}">
              <a16:creationId xmlns:a16="http://schemas.microsoft.com/office/drawing/2014/main" id="{B50E5031-4D71-04C1-CAFF-1F7FF8616878}"/>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7962979" y="3660961"/>
          <a:ext cx="6921099" cy="1838326"/>
        </a:xfrm>
        <a:prstGeom prst="rect">
          <a:avLst/>
        </a:prstGeom>
      </xdr:spPr>
    </xdr:pic>
    <xdr:clientData/>
  </xdr:twoCellAnchor>
  <xdr:twoCellAnchor editAs="oneCell">
    <xdr:from>
      <xdr:col>8</xdr:col>
      <xdr:colOff>76200</xdr:colOff>
      <xdr:row>24</xdr:row>
      <xdr:rowOff>212911</xdr:rowOff>
    </xdr:from>
    <xdr:to>
      <xdr:col>19</xdr:col>
      <xdr:colOff>364875</xdr:colOff>
      <xdr:row>32</xdr:row>
      <xdr:rowOff>165898</xdr:rowOff>
    </xdr:to>
    <xdr:pic>
      <xdr:nvPicPr>
        <xdr:cNvPr id="15" name="図 14">
          <a:extLst>
            <a:ext uri="{FF2B5EF4-FFF2-40B4-BE49-F238E27FC236}">
              <a16:creationId xmlns:a16="http://schemas.microsoft.com/office/drawing/2014/main" id="{1D63537D-05F3-F417-1773-503923466EB6}"/>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7962900" y="5499286"/>
          <a:ext cx="6946650" cy="1677012"/>
        </a:xfrm>
        <a:prstGeom prst="rect">
          <a:avLst/>
        </a:prstGeom>
      </xdr:spPr>
    </xdr:pic>
    <xdr:clientData/>
  </xdr:twoCellAnchor>
  <xdr:twoCellAnchor editAs="oneCell">
    <xdr:from>
      <xdr:col>8</xdr:col>
      <xdr:colOff>67493</xdr:colOff>
      <xdr:row>32</xdr:row>
      <xdr:rowOff>224118</xdr:rowOff>
    </xdr:from>
    <xdr:to>
      <xdr:col>19</xdr:col>
      <xdr:colOff>361950</xdr:colOff>
      <xdr:row>36</xdr:row>
      <xdr:rowOff>136847</xdr:rowOff>
    </xdr:to>
    <xdr:pic>
      <xdr:nvPicPr>
        <xdr:cNvPr id="17" name="図 16">
          <a:extLst>
            <a:ext uri="{FF2B5EF4-FFF2-40B4-BE49-F238E27FC236}">
              <a16:creationId xmlns:a16="http://schemas.microsoft.com/office/drawing/2014/main" id="{1D16BBFB-8E5B-D426-FED6-30B4B056829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7954193" y="7234518"/>
          <a:ext cx="6952432" cy="769979"/>
        </a:xfrm>
        <a:prstGeom prst="rect">
          <a:avLst/>
        </a:prstGeom>
      </xdr:spPr>
    </xdr:pic>
    <xdr:clientData/>
  </xdr:twoCellAnchor>
  <xdr:twoCellAnchor>
    <xdr:from>
      <xdr:col>8</xdr:col>
      <xdr:colOff>82376</xdr:colOff>
      <xdr:row>0</xdr:row>
      <xdr:rowOff>9272</xdr:rowOff>
    </xdr:from>
    <xdr:to>
      <xdr:col>19</xdr:col>
      <xdr:colOff>332299</xdr:colOff>
      <xdr:row>17</xdr:row>
      <xdr:rowOff>9276</xdr:rowOff>
    </xdr:to>
    <xdr:grpSp>
      <xdr:nvGrpSpPr>
        <xdr:cNvPr id="23" name="グループ化 22">
          <a:extLst>
            <a:ext uri="{FF2B5EF4-FFF2-40B4-BE49-F238E27FC236}">
              <a16:creationId xmlns:a16="http://schemas.microsoft.com/office/drawing/2014/main" id="{96CDE8AD-41EC-9C66-0A28-6913A3798048}"/>
            </a:ext>
          </a:extLst>
        </xdr:cNvPr>
        <xdr:cNvGrpSpPr/>
      </xdr:nvGrpSpPr>
      <xdr:grpSpPr>
        <a:xfrm>
          <a:off x="7971317" y="9272"/>
          <a:ext cx="6906217" cy="3630710"/>
          <a:chOff x="8078833" y="9272"/>
          <a:chExt cx="6931051" cy="3661414"/>
        </a:xfrm>
      </xdr:grpSpPr>
      <xdr:pic>
        <xdr:nvPicPr>
          <xdr:cNvPr id="11" name="図 10">
            <a:extLst>
              <a:ext uri="{FF2B5EF4-FFF2-40B4-BE49-F238E27FC236}">
                <a16:creationId xmlns:a16="http://schemas.microsoft.com/office/drawing/2014/main" id="{9B1E1A1F-FB36-D6D9-F614-D88D63A11ED6}"/>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8078833" y="9272"/>
            <a:ext cx="6931051" cy="3661414"/>
          </a:xfrm>
          <a:prstGeom prst="rect">
            <a:avLst/>
          </a:prstGeom>
        </xdr:spPr>
      </xdr:pic>
      <xdr:grpSp>
        <xdr:nvGrpSpPr>
          <xdr:cNvPr id="22" name="グループ化 21">
            <a:extLst>
              <a:ext uri="{FF2B5EF4-FFF2-40B4-BE49-F238E27FC236}">
                <a16:creationId xmlns:a16="http://schemas.microsoft.com/office/drawing/2014/main" id="{97F822AD-8F8E-F9D8-9407-10873CFC85F7}"/>
              </a:ext>
            </a:extLst>
          </xdr:cNvPr>
          <xdr:cNvGrpSpPr/>
        </xdr:nvGrpSpPr>
        <xdr:grpSpPr>
          <a:xfrm>
            <a:off x="13140820" y="2635337"/>
            <a:ext cx="157262" cy="599617"/>
            <a:chOff x="13140820" y="2635337"/>
            <a:chExt cx="157262" cy="599617"/>
          </a:xfrm>
        </xdr:grpSpPr>
        <xdr:sp macro="" textlink="">
          <xdr:nvSpPr>
            <xdr:cNvPr id="19" name="正方形/長方形 18">
              <a:extLst>
                <a:ext uri="{FF2B5EF4-FFF2-40B4-BE49-F238E27FC236}">
                  <a16:creationId xmlns:a16="http://schemas.microsoft.com/office/drawing/2014/main" id="{0B9E572F-35C4-073B-014F-B8D613BC08A6}"/>
                </a:ext>
              </a:extLst>
            </xdr:cNvPr>
            <xdr:cNvSpPr/>
          </xdr:nvSpPr>
          <xdr:spPr>
            <a:xfrm>
              <a:off x="13206117" y="2635337"/>
              <a:ext cx="91965" cy="91966"/>
            </a:xfrm>
            <a:prstGeom prst="rect">
              <a:avLst/>
            </a:prstGeom>
            <a:solidFill>
              <a:sysClr val="window" lastClr="FFFFFF"/>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0" name="正方形/長方形 19">
              <a:extLst>
                <a:ext uri="{FF2B5EF4-FFF2-40B4-BE49-F238E27FC236}">
                  <a16:creationId xmlns:a16="http://schemas.microsoft.com/office/drawing/2014/main" id="{3101EEA7-C0D0-4393-9917-9CFF2192436F}"/>
                </a:ext>
              </a:extLst>
            </xdr:cNvPr>
            <xdr:cNvSpPr/>
          </xdr:nvSpPr>
          <xdr:spPr>
            <a:xfrm>
              <a:off x="13140820" y="2810992"/>
              <a:ext cx="92885" cy="91966"/>
            </a:xfrm>
            <a:prstGeom prst="rect">
              <a:avLst/>
            </a:prstGeom>
            <a:solidFill>
              <a:sysClr val="window" lastClr="FFFFFF"/>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1" name="正方形/長方形 20">
              <a:extLst>
                <a:ext uri="{FF2B5EF4-FFF2-40B4-BE49-F238E27FC236}">
                  <a16:creationId xmlns:a16="http://schemas.microsoft.com/office/drawing/2014/main" id="{053272CD-E72E-4166-9A39-4719A394ABC8}"/>
                </a:ext>
              </a:extLst>
            </xdr:cNvPr>
            <xdr:cNvSpPr/>
          </xdr:nvSpPr>
          <xdr:spPr>
            <a:xfrm>
              <a:off x="13142133" y="3142988"/>
              <a:ext cx="92885" cy="91966"/>
            </a:xfrm>
            <a:prstGeom prst="rect">
              <a:avLst/>
            </a:prstGeom>
            <a:solidFill>
              <a:srgbClr val="FFFFCC"/>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K73"/>
  <sheetViews>
    <sheetView tabSelected="1" zoomScale="85" zoomScaleNormal="85" workbookViewId="0">
      <selection activeCell="E34" sqref="E34"/>
    </sheetView>
  </sheetViews>
  <sheetFormatPr defaultColWidth="9" defaultRowHeight="15.75"/>
  <cols>
    <col min="1" max="1" width="2.625" style="1" customWidth="1"/>
    <col min="2" max="2" width="19.125" style="1" customWidth="1"/>
    <col min="3" max="3" width="14.625" style="1" customWidth="1"/>
    <col min="4" max="5" width="18.625" style="1" customWidth="1"/>
    <col min="6" max="6" width="5.625" style="1" customWidth="1"/>
    <col min="7" max="7" width="18.625" style="1" customWidth="1"/>
    <col min="8" max="8" width="5.625" style="1" customWidth="1"/>
    <col min="9" max="10" width="2.625" style="1" customWidth="1"/>
    <col min="11" max="48" width="9.125" style="1" customWidth="1"/>
    <col min="49" max="16384" width="9" style="1"/>
  </cols>
  <sheetData>
    <row r="1" spans="1:11" ht="31.5" customHeight="1">
      <c r="A1" s="119" t="s">
        <v>116</v>
      </c>
      <c r="B1" s="119"/>
      <c r="C1" s="119"/>
      <c r="D1" s="119"/>
      <c r="E1" s="119"/>
      <c r="F1" s="119"/>
      <c r="G1" s="119"/>
      <c r="H1" s="119"/>
      <c r="I1" s="119"/>
      <c r="K1" s="91">
        <v>1</v>
      </c>
    </row>
    <row r="2" spans="1:11" ht="9.9499999999999993" customHeight="1">
      <c r="B2" s="11"/>
      <c r="C2" s="11"/>
      <c r="D2" s="11"/>
      <c r="E2" s="11"/>
      <c r="F2" s="11"/>
      <c r="G2" s="11"/>
      <c r="H2" s="11"/>
    </row>
    <row r="3" spans="1:11" s="12" customFormat="1" ht="21.95" customHeight="1">
      <c r="B3" s="33" t="s">
        <v>6</v>
      </c>
      <c r="C3" s="120"/>
      <c r="D3" s="121"/>
      <c r="E3" s="121"/>
      <c r="F3" s="121"/>
      <c r="G3" s="121"/>
      <c r="H3" s="122"/>
    </row>
    <row r="4" spans="1:11" s="12" customFormat="1" ht="9.9499999999999993" customHeight="1"/>
    <row r="5" spans="1:11" s="12" customFormat="1" ht="18" customHeight="1">
      <c r="B5" s="123" t="s">
        <v>35</v>
      </c>
      <c r="C5" s="27" t="s">
        <v>64</v>
      </c>
      <c r="D5" s="46"/>
      <c r="E5" s="46"/>
      <c r="F5" s="46"/>
      <c r="G5" s="46"/>
      <c r="H5" s="13"/>
    </row>
    <row r="6" spans="1:11" s="12" customFormat="1" ht="18" customHeight="1">
      <c r="B6" s="124"/>
      <c r="C6" s="50" t="s">
        <v>41</v>
      </c>
      <c r="H6" s="14"/>
    </row>
    <row r="7" spans="1:11" s="12" customFormat="1" ht="18" customHeight="1">
      <c r="B7" s="124"/>
      <c r="C7" s="50" t="s">
        <v>115</v>
      </c>
      <c r="H7" s="14"/>
    </row>
    <row r="8" spans="1:11" s="12" customFormat="1" ht="18" customHeight="1">
      <c r="B8" s="125"/>
      <c r="C8" s="101" t="s">
        <v>117</v>
      </c>
      <c r="D8" s="47"/>
      <c r="E8" s="47"/>
      <c r="F8" s="47"/>
      <c r="G8" s="47"/>
      <c r="H8" s="48"/>
    </row>
    <row r="9" spans="1:11" s="12" customFormat="1" ht="9.9499999999999993" customHeight="1"/>
    <row r="10" spans="1:11" s="12" customFormat="1" ht="21.95" customHeight="1">
      <c r="B10" s="126" t="s">
        <v>101</v>
      </c>
      <c r="C10" s="127"/>
      <c r="D10" s="70"/>
      <c r="E10" s="126" t="s">
        <v>55</v>
      </c>
      <c r="F10" s="127"/>
      <c r="G10" s="128"/>
      <c r="H10" s="129"/>
    </row>
    <row r="11" spans="1:11" s="12" customFormat="1" ht="9.9499999999999993" customHeight="1"/>
    <row r="12" spans="1:11" s="12" customFormat="1" ht="14.25">
      <c r="B12" s="49" t="s">
        <v>53</v>
      </c>
    </row>
    <row r="13" spans="1:11" s="12" customFormat="1" ht="18.75" customHeight="1">
      <c r="B13" s="39"/>
      <c r="C13" s="40"/>
      <c r="D13" s="33" t="s">
        <v>23</v>
      </c>
      <c r="E13" s="32" t="s">
        <v>24</v>
      </c>
      <c r="F13" s="31"/>
      <c r="G13" s="42" t="s">
        <v>51</v>
      </c>
      <c r="H13" s="40"/>
    </row>
    <row r="14" spans="1:11" s="12" customFormat="1" ht="21.95" customHeight="1">
      <c r="B14" s="133" t="s">
        <v>33</v>
      </c>
      <c r="C14" s="134"/>
      <c r="D14" s="78"/>
      <c r="E14" s="43" t="str">
        <f>IF(OR(D10="",D14=""),"",HLOOKUP(D10,外皮基準,2,FALSE))</f>
        <v/>
      </c>
      <c r="F14" s="51" t="str">
        <f>IF(OR(D10="",D14=""),"",IF(D14&lt;=E14,"適","－"))</f>
        <v/>
      </c>
      <c r="G14" s="88" t="str">
        <f>IF(OR(D10="",D14=""),"",HLOOKUP(D10,外皮基準,4,FALSE))</f>
        <v/>
      </c>
      <c r="H14" s="53" t="str">
        <f>IF(OR(D10="",D14=""),"",IF(D14&lt;=G14,"適","－"))</f>
        <v/>
      </c>
    </row>
    <row r="15" spans="1:11" s="12" customFormat="1" ht="21.95" customHeight="1">
      <c r="B15" s="135" t="s">
        <v>34</v>
      </c>
      <c r="C15" s="136"/>
      <c r="D15" s="79"/>
      <c r="E15" s="55" t="str">
        <f>IF(OR(D10="",D15=""),"",HLOOKUP(D10,外皮基準,3,FALSE))</f>
        <v/>
      </c>
      <c r="F15" s="52" t="str">
        <f>IF(OR(D10="",D15=""),"",IF(D15&lt;=E15,"適","－"))</f>
        <v/>
      </c>
      <c r="G15" s="59" t="s">
        <v>22</v>
      </c>
      <c r="H15" s="41" t="s">
        <v>21</v>
      </c>
    </row>
    <row r="16" spans="1:11" s="12" customFormat="1" ht="9.9499999999999993" customHeight="1"/>
    <row r="17" spans="2:10" s="12" customFormat="1" ht="14.25">
      <c r="B17" s="49" t="s">
        <v>54</v>
      </c>
      <c r="J17" s="54"/>
    </row>
    <row r="18" spans="2:10" s="12" customFormat="1" ht="21.95" customHeight="1">
      <c r="B18" s="15"/>
      <c r="C18" s="39"/>
      <c r="D18" s="40"/>
      <c r="E18" s="16" t="s">
        <v>36</v>
      </c>
      <c r="F18" s="16"/>
      <c r="G18" s="16" t="s">
        <v>37</v>
      </c>
      <c r="H18" s="15"/>
    </row>
    <row r="19" spans="2:10" s="12" customFormat="1" ht="18" customHeight="1">
      <c r="B19" s="137" t="s">
        <v>49</v>
      </c>
      <c r="C19" s="107" t="s">
        <v>25</v>
      </c>
      <c r="D19" s="108"/>
      <c r="E19" s="80"/>
      <c r="F19" s="15"/>
      <c r="G19" s="80"/>
      <c r="H19" s="15"/>
    </row>
    <row r="20" spans="2:10" s="12" customFormat="1" ht="18" customHeight="1">
      <c r="B20" s="138"/>
      <c r="C20" s="107" t="s">
        <v>26</v>
      </c>
      <c r="D20" s="108"/>
      <c r="E20" s="80"/>
      <c r="F20" s="15"/>
      <c r="G20" s="80"/>
      <c r="H20" s="15"/>
    </row>
    <row r="21" spans="2:10" s="12" customFormat="1" ht="18" customHeight="1">
      <c r="B21" s="138"/>
      <c r="C21" s="107" t="s">
        <v>27</v>
      </c>
      <c r="D21" s="108"/>
      <c r="E21" s="80"/>
      <c r="F21" s="15"/>
      <c r="G21" s="80"/>
      <c r="H21" s="15"/>
    </row>
    <row r="22" spans="2:10" s="12" customFormat="1" ht="18" customHeight="1">
      <c r="B22" s="138"/>
      <c r="C22" s="107" t="s">
        <v>28</v>
      </c>
      <c r="D22" s="108"/>
      <c r="E22" s="80"/>
      <c r="F22" s="15"/>
      <c r="G22" s="80"/>
      <c r="H22" s="15"/>
    </row>
    <row r="23" spans="2:10" s="12" customFormat="1" ht="18" customHeight="1">
      <c r="B23" s="138"/>
      <c r="C23" s="107" t="s">
        <v>29</v>
      </c>
      <c r="D23" s="108"/>
      <c r="E23" s="80"/>
      <c r="F23" s="15"/>
      <c r="G23" s="80"/>
      <c r="H23" s="15"/>
    </row>
    <row r="24" spans="2:10" s="12" customFormat="1" ht="18" customHeight="1">
      <c r="B24" s="138"/>
      <c r="C24" s="107" t="s">
        <v>30</v>
      </c>
      <c r="D24" s="108"/>
      <c r="E24" s="130" t="s">
        <v>7</v>
      </c>
      <c r="F24" s="15"/>
      <c r="G24" s="130" t="s">
        <v>7</v>
      </c>
      <c r="H24" s="15"/>
    </row>
    <row r="25" spans="2:10" s="12" customFormat="1" ht="18" customHeight="1">
      <c r="B25" s="138"/>
      <c r="C25" s="140" t="s">
        <v>59</v>
      </c>
      <c r="D25" s="86" t="s">
        <v>84</v>
      </c>
      <c r="E25" s="131"/>
      <c r="F25" s="15"/>
      <c r="G25" s="131"/>
      <c r="H25" s="15"/>
    </row>
    <row r="26" spans="2:10" s="12" customFormat="1" ht="18" customHeight="1">
      <c r="B26" s="138"/>
      <c r="C26" s="140"/>
      <c r="D26" s="87" t="s">
        <v>85</v>
      </c>
      <c r="E26" s="132"/>
      <c r="F26" s="15"/>
      <c r="G26" s="131"/>
      <c r="H26" s="15"/>
    </row>
    <row r="27" spans="2:10" s="12" customFormat="1" ht="18" customHeight="1">
      <c r="B27" s="139"/>
      <c r="C27" s="142" t="s">
        <v>60</v>
      </c>
      <c r="D27" s="143"/>
      <c r="E27" s="80"/>
      <c r="F27" s="15"/>
      <c r="G27" s="131"/>
      <c r="H27" s="15"/>
    </row>
    <row r="28" spans="2:10" s="12" customFormat="1" ht="18" customHeight="1">
      <c r="B28" s="141" t="s">
        <v>50</v>
      </c>
      <c r="C28" s="107" t="s">
        <v>61</v>
      </c>
      <c r="D28" s="108"/>
      <c r="E28" s="80"/>
      <c r="F28" s="15"/>
      <c r="G28" s="131"/>
      <c r="H28" s="15"/>
    </row>
    <row r="29" spans="2:10" s="12" customFormat="1" ht="18" customHeight="1">
      <c r="B29" s="141"/>
      <c r="C29" s="107" t="s">
        <v>32</v>
      </c>
      <c r="D29" s="108"/>
      <c r="E29" s="80"/>
      <c r="F29" s="15"/>
      <c r="G29" s="131"/>
      <c r="H29" s="15"/>
    </row>
    <row r="30" spans="2:10" s="12" customFormat="1" ht="18" customHeight="1">
      <c r="B30" s="141"/>
      <c r="C30" s="107" t="s">
        <v>62</v>
      </c>
      <c r="D30" s="108"/>
      <c r="E30" s="80"/>
      <c r="F30" s="15"/>
      <c r="G30" s="131"/>
      <c r="H30" s="15"/>
    </row>
    <row r="31" spans="2:10" s="12" customFormat="1" ht="18" customHeight="1">
      <c r="B31" s="141"/>
      <c r="C31" s="107" t="s">
        <v>63</v>
      </c>
      <c r="D31" s="108"/>
      <c r="E31" s="17" t="s">
        <v>7</v>
      </c>
      <c r="F31" s="15"/>
      <c r="G31" s="132"/>
      <c r="H31" s="15"/>
    </row>
    <row r="32" spans="2:10" s="12" customFormat="1" ht="9.9499999999999993" customHeight="1" thickBot="1"/>
    <row r="33" spans="2:8" s="12" customFormat="1" ht="21.95" customHeight="1">
      <c r="B33" s="18" t="s">
        <v>46</v>
      </c>
      <c r="C33" s="44"/>
      <c r="D33" s="19"/>
      <c r="E33" s="20" t="s">
        <v>38</v>
      </c>
      <c r="F33" s="20"/>
      <c r="G33" s="20" t="s">
        <v>39</v>
      </c>
      <c r="H33" s="21"/>
    </row>
    <row r="34" spans="2:8" s="12" customFormat="1" ht="18" customHeight="1">
      <c r="B34" s="22"/>
      <c r="E34" s="81"/>
      <c r="F34" s="15"/>
      <c r="G34" s="80"/>
      <c r="H34" s="37" t="s">
        <v>0</v>
      </c>
    </row>
    <row r="35" spans="2:8" s="12" customFormat="1" ht="18" customHeight="1" thickBot="1">
      <c r="B35" s="23"/>
      <c r="C35" s="105" t="s">
        <v>44</v>
      </c>
      <c r="D35" s="106"/>
      <c r="E35" s="38">
        <f>SUM(G34-E34)</f>
        <v>0</v>
      </c>
      <c r="F35" s="24"/>
      <c r="G35" s="25"/>
      <c r="H35" s="26"/>
    </row>
    <row r="36" spans="2:8" s="12" customFormat="1" ht="9.9499999999999993" customHeight="1" thickBot="1"/>
    <row r="37" spans="2:8" s="12" customFormat="1" ht="21.95" customHeight="1">
      <c r="B37" s="18" t="s">
        <v>47</v>
      </c>
      <c r="C37" s="44"/>
      <c r="D37" s="19"/>
      <c r="E37" s="20" t="s">
        <v>38</v>
      </c>
      <c r="F37" s="20"/>
      <c r="G37" s="20" t="s">
        <v>39</v>
      </c>
      <c r="H37" s="21"/>
    </row>
    <row r="38" spans="2:8" s="12" customFormat="1" ht="18" customHeight="1">
      <c r="B38" s="22"/>
      <c r="E38" s="83">
        <f>ROUNDUP((E19+E20+E21+E22+E23-ABS(E27)-(E28-E30))*0.001,1)</f>
        <v>0</v>
      </c>
      <c r="F38" s="33" t="s">
        <v>1</v>
      </c>
      <c r="G38" s="82">
        <f>+G34</f>
        <v>0</v>
      </c>
      <c r="H38" s="37" t="s">
        <v>0</v>
      </c>
    </row>
    <row r="39" spans="2:8" s="12" customFormat="1" ht="18" customHeight="1" thickBot="1">
      <c r="B39" s="22"/>
      <c r="C39" s="105" t="s">
        <v>44</v>
      </c>
      <c r="D39" s="106"/>
      <c r="E39" s="84">
        <f>SUM(G38-E38)</f>
        <v>0</v>
      </c>
      <c r="F39" s="34" t="s">
        <v>2</v>
      </c>
      <c r="H39" s="28"/>
    </row>
    <row r="40" spans="2:8" s="12" customFormat="1" ht="18" customHeight="1" thickBot="1">
      <c r="B40" s="23"/>
      <c r="C40" s="112" t="s">
        <v>45</v>
      </c>
      <c r="D40" s="113"/>
      <c r="E40" s="85" t="str">
        <f>IF(OR(E34="",G34=""),"",TRUNC(E39/G38*100))</f>
        <v/>
      </c>
      <c r="F40" s="35" t="s">
        <v>5</v>
      </c>
      <c r="G40" s="25" t="s">
        <v>8</v>
      </c>
      <c r="H40" s="26"/>
    </row>
    <row r="41" spans="2:8" s="12" customFormat="1" ht="9.9499999999999993" customHeight="1" thickBot="1"/>
    <row r="42" spans="2:8" s="12" customFormat="1" ht="21.95" customHeight="1">
      <c r="B42" s="18" t="s">
        <v>48</v>
      </c>
      <c r="C42" s="44"/>
      <c r="D42" s="19"/>
      <c r="E42" s="20" t="s">
        <v>38</v>
      </c>
      <c r="F42" s="20"/>
      <c r="G42" s="20" t="s">
        <v>39</v>
      </c>
      <c r="H42" s="21"/>
    </row>
    <row r="43" spans="2:8" s="12" customFormat="1" ht="18" customHeight="1">
      <c r="B43" s="22"/>
      <c r="E43" s="82">
        <f>IF((E19+E20+E21+E22+E23-E28-E29)*0.001&gt;=0,ROUNDUP((E19+E20+E21+E22+E23-E28-E29)*0.001,1),ROUNDDOWN((E19+E20+E21+E22+E23-E28-E29)*0.001,1))</f>
        <v>0</v>
      </c>
      <c r="F43" s="36" t="s">
        <v>3</v>
      </c>
      <c r="G43" s="82">
        <f>+G34</f>
        <v>0</v>
      </c>
      <c r="H43" s="37" t="s">
        <v>0</v>
      </c>
    </row>
    <row r="44" spans="2:8" s="12" customFormat="1" ht="18" customHeight="1" thickBot="1">
      <c r="B44" s="22"/>
      <c r="C44" s="105" t="s">
        <v>44</v>
      </c>
      <c r="D44" s="106"/>
      <c r="E44" s="84">
        <f>SUM(G43-E43)</f>
        <v>0</v>
      </c>
      <c r="F44" s="34" t="s">
        <v>4</v>
      </c>
      <c r="H44" s="28"/>
    </row>
    <row r="45" spans="2:8" s="12" customFormat="1" ht="18" customHeight="1" thickBot="1">
      <c r="B45" s="23"/>
      <c r="C45" s="112" t="s">
        <v>43</v>
      </c>
      <c r="D45" s="113"/>
      <c r="E45" s="85" t="str">
        <f>IF(OR(E34="",G34=""),"",TRUNC(E44/G43*100))</f>
        <v/>
      </c>
      <c r="F45" s="35" t="s">
        <v>5</v>
      </c>
      <c r="G45" s="25" t="s">
        <v>9</v>
      </c>
      <c r="H45" s="26"/>
    </row>
    <row r="46" spans="2:8" s="12" customFormat="1" ht="9.9499999999999993" customHeight="1"/>
    <row r="47" spans="2:8" s="12" customFormat="1" ht="18.75" customHeight="1" thickBot="1">
      <c r="B47" s="49" t="s">
        <v>40</v>
      </c>
    </row>
    <row r="48" spans="2:8" s="12" customFormat="1" ht="30" customHeight="1" thickBot="1">
      <c r="B48" s="71" t="str">
        <f>IF(OR(D10="",G10=""),"",G10)</f>
        <v/>
      </c>
      <c r="C48" s="114" t="str">
        <f>IF(OR(D10="",G10=""),"",VLOOKUP(G10,水準,2,FALSE))</f>
        <v/>
      </c>
      <c r="D48" s="115"/>
      <c r="E48" s="115"/>
      <c r="F48" s="115"/>
      <c r="G48" s="116" t="str">
        <f>IF(OR(D10="",G10=""),"",VLOOKUP(G10,可否,2,FALSE))</f>
        <v/>
      </c>
      <c r="H48" s="117"/>
    </row>
    <row r="49" spans="1:8" s="12" customFormat="1" ht="36" customHeight="1"/>
    <row r="50" spans="1:8" s="12" customFormat="1" ht="7.5" customHeight="1"/>
    <row r="51" spans="1:8" s="12" customFormat="1" ht="18.75" customHeight="1">
      <c r="A51" s="118"/>
      <c r="B51" s="118"/>
      <c r="C51" s="45"/>
      <c r="D51" s="29"/>
      <c r="G51" s="30"/>
    </row>
    <row r="52" spans="1:8" s="12" customFormat="1" ht="19.5" customHeight="1">
      <c r="D52" s="29"/>
    </row>
    <row r="53" spans="1:8" s="12" customFormat="1" ht="19.5" customHeight="1">
      <c r="D53" s="29"/>
      <c r="G53" s="89" t="s">
        <v>96</v>
      </c>
      <c r="H53" s="69" t="str">
        <f>IF(AND(E40&gt;=20,E45&gt;=100,H14="適",F15="適"),"〇","－")</f>
        <v>－</v>
      </c>
    </row>
    <row r="54" spans="1:8" s="12" customFormat="1" ht="19.5" customHeight="1">
      <c r="D54" s="29"/>
      <c r="G54" s="89" t="s">
        <v>97</v>
      </c>
      <c r="H54" s="69" t="str">
        <f>IF(AND(E40&gt;=20,E45&gt;=100,H14="適"),"－",IF(AND(E40&gt;=20,E45&gt;=75,E45&lt;100,H14="適",F15="適"),"〇","－"))</f>
        <v>－</v>
      </c>
    </row>
    <row r="55" spans="1:8" s="12" customFormat="1" ht="19.5" customHeight="1">
      <c r="G55" s="89" t="s">
        <v>98</v>
      </c>
      <c r="H55" s="69" t="str">
        <f>IF(AND(E40&gt;=20,H14="適",F15="適"),"〇","－")</f>
        <v>－</v>
      </c>
    </row>
    <row r="56" spans="1:8" s="12" customFormat="1" ht="19.5" customHeight="1"/>
    <row r="57" spans="1:8" s="12" customFormat="1" ht="14.25"/>
    <row r="58" spans="1:8" s="12" customFormat="1" ht="14.25"/>
    <row r="59" spans="1:8" s="12" customFormat="1" ht="14.25"/>
    <row r="60" spans="1:8" s="12" customFormat="1" ht="14.25"/>
    <row r="61" spans="1:8" s="12" customFormat="1" ht="14.25"/>
    <row r="62" spans="1:8" s="12" customFormat="1" ht="7.5" customHeight="1"/>
    <row r="63" spans="1:8" ht="27" customHeight="1">
      <c r="B63" s="109"/>
      <c r="C63" s="109"/>
      <c r="D63" s="110"/>
      <c r="E63" s="110"/>
      <c r="F63" s="110"/>
      <c r="G63" s="110"/>
      <c r="H63" s="110"/>
    </row>
    <row r="64" spans="1:8" ht="12.75" customHeight="1">
      <c r="B64" s="111"/>
      <c r="C64" s="111"/>
      <c r="D64" s="111"/>
      <c r="E64" s="111"/>
      <c r="F64" s="111"/>
      <c r="G64" s="111"/>
    </row>
    <row r="73" ht="16.5" customHeight="1"/>
  </sheetData>
  <sheetProtection algorithmName="SHA-512" hashValue="a6MLWyqfd0dTM1JUg+DWMqoQ60ql63DfnmPTEtmwDsf/xgw32VjDLGtUmQfklTG7S7Ez0OoqB2tlpLmwkm5g3A==" saltValue="Q9LCjd7cOCvL2NHxuNgXWQ==" spinCount="100000" sheet="1" selectLockedCells="1"/>
  <protectedRanges>
    <protectedRange sqref="C3:H3 D10 G10:H10 D14:D15 E19:E23 G19:G23 E25:E29 E34 G34" name="範囲1"/>
  </protectedRanges>
  <mergeCells count="34">
    <mergeCell ref="E24:E26"/>
    <mergeCell ref="G24:G31"/>
    <mergeCell ref="B14:C14"/>
    <mergeCell ref="B15:C15"/>
    <mergeCell ref="C19:D19"/>
    <mergeCell ref="C20:D20"/>
    <mergeCell ref="C21:D21"/>
    <mergeCell ref="B19:B27"/>
    <mergeCell ref="C22:D22"/>
    <mergeCell ref="C23:D23"/>
    <mergeCell ref="C24:D24"/>
    <mergeCell ref="C25:C26"/>
    <mergeCell ref="B28:B31"/>
    <mergeCell ref="C31:D31"/>
    <mergeCell ref="C27:D27"/>
    <mergeCell ref="A1:I1"/>
    <mergeCell ref="C3:H3"/>
    <mergeCell ref="B5:B8"/>
    <mergeCell ref="B10:C10"/>
    <mergeCell ref="E10:F10"/>
    <mergeCell ref="G10:H10"/>
    <mergeCell ref="B63:H63"/>
    <mergeCell ref="B64:G64"/>
    <mergeCell ref="C40:D40"/>
    <mergeCell ref="C44:D44"/>
    <mergeCell ref="C45:D45"/>
    <mergeCell ref="C48:F48"/>
    <mergeCell ref="G48:H48"/>
    <mergeCell ref="A51:B51"/>
    <mergeCell ref="C39:D39"/>
    <mergeCell ref="C28:D28"/>
    <mergeCell ref="C29:D29"/>
    <mergeCell ref="C30:D30"/>
    <mergeCell ref="C35:D35"/>
  </mergeCells>
  <phoneticPr fontId="1"/>
  <conditionalFormatting sqref="C3:H3 D10 G10:H10 D14:H15 E19:E23 G19:G23 E27:E30 G34 E34:E35 G38 E38:E40 G43 E43:E45 B48:H48">
    <cfRule type="expression" dxfId="1" priority="2">
      <formula>$K$1&lt;&gt;2</formula>
    </cfRule>
  </conditionalFormatting>
  <conditionalFormatting sqref="E40 E45">
    <cfRule type="expression" dxfId="0" priority="1">
      <formula>$K$1&lt;&gt;2</formula>
    </cfRule>
  </conditionalFormatting>
  <dataValidations count="1">
    <dataValidation type="list" allowBlank="1" showInputMessage="1" showErrorMessage="1" sqref="G10:H10" xr:uid="{00000000-0002-0000-0000-000001000000}">
      <formula1>水準L</formula1>
    </dataValidation>
  </dataValidations>
  <pageMargins left="0.70866141732283472" right="0.70866141732283472" top="0.74803149606299213" bottom="0.74803149606299213" header="0.31496062992125984" footer="0.31496062992125984"/>
  <pageSetup paperSize="9" scale="83" orientation="portrait" r:id="rId1"/>
  <headerFooter>
    <oddHeader>&amp;R【Ver 2.1】</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3082" r:id="rId4" name="Option Button 10">
              <controlPr defaultSize="0" autoFill="0" autoLine="0" autoPict="0">
                <anchor moveWithCells="1">
                  <from>
                    <xdr:col>14</xdr:col>
                    <xdr:colOff>381000</xdr:colOff>
                    <xdr:row>32</xdr:row>
                    <xdr:rowOff>19050</xdr:rowOff>
                  </from>
                  <to>
                    <xdr:col>18</xdr:col>
                    <xdr:colOff>114300</xdr:colOff>
                    <xdr:row>33</xdr:row>
                    <xdr:rowOff>76200</xdr:rowOff>
                  </to>
                </anchor>
              </controlPr>
            </control>
          </mc:Choice>
        </mc:AlternateContent>
        <mc:AlternateContent xmlns:mc="http://schemas.openxmlformats.org/markup-compatibility/2006">
          <mc:Choice Requires="x14">
            <control shapeId="3083" r:id="rId5" name="Option Button 11">
              <controlPr defaultSize="0" autoFill="0" autoLine="0" autoPict="0">
                <anchor moveWithCells="1">
                  <from>
                    <xdr:col>18</xdr:col>
                    <xdr:colOff>428625</xdr:colOff>
                    <xdr:row>32</xdr:row>
                    <xdr:rowOff>9525</xdr:rowOff>
                  </from>
                  <to>
                    <xdr:col>22</xdr:col>
                    <xdr:colOff>419100</xdr:colOff>
                    <xdr:row>33</xdr:row>
                    <xdr:rowOff>76200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MAST!$D$2:$K$2</xm:f>
          </x14:formula1>
          <xm:sqref>D10</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J58"/>
  <sheetViews>
    <sheetView showGridLines="0" view="pageBreakPreview" zoomScale="85" zoomScaleNormal="100" zoomScaleSheetLayoutView="85" workbookViewId="0">
      <selection activeCell="V18" sqref="V18"/>
    </sheetView>
  </sheetViews>
  <sheetFormatPr defaultColWidth="9" defaultRowHeight="15.75"/>
  <cols>
    <col min="1" max="1" width="2.625" style="1" customWidth="1"/>
    <col min="2" max="2" width="19.125" style="1" customWidth="1"/>
    <col min="3" max="3" width="14.625" style="1" customWidth="1"/>
    <col min="4" max="5" width="18.625" style="1" customWidth="1"/>
    <col min="6" max="6" width="5.625" style="1" customWidth="1"/>
    <col min="7" max="7" width="18.625" style="1" customWidth="1"/>
    <col min="8" max="8" width="5.625" style="1" customWidth="1"/>
    <col min="9" max="10" width="2.625" style="1" customWidth="1"/>
    <col min="11" max="48" width="9.125" style="1" customWidth="1"/>
    <col min="49" max="16384" width="9" style="1"/>
  </cols>
  <sheetData>
    <row r="1" spans="1:9" ht="31.5" customHeight="1">
      <c r="A1" s="119" t="s">
        <v>119</v>
      </c>
      <c r="B1" s="119"/>
      <c r="C1" s="119"/>
      <c r="D1" s="119"/>
      <c r="E1" s="119"/>
      <c r="F1" s="119"/>
      <c r="G1" s="119"/>
      <c r="H1" s="119"/>
      <c r="I1" s="119"/>
    </row>
    <row r="2" spans="1:9" ht="9.9499999999999993" customHeight="1">
      <c r="B2" s="11"/>
      <c r="C2" s="11"/>
      <c r="D2" s="11"/>
      <c r="E2" s="11"/>
      <c r="F2" s="11"/>
      <c r="G2" s="11"/>
      <c r="H2" s="11"/>
    </row>
    <row r="3" spans="1:9" s="12" customFormat="1" ht="21.95" customHeight="1">
      <c r="B3" s="33" t="s">
        <v>6</v>
      </c>
      <c r="C3" s="120" t="s">
        <v>92</v>
      </c>
      <c r="D3" s="121"/>
      <c r="E3" s="121"/>
      <c r="F3" s="121"/>
      <c r="G3" s="121"/>
      <c r="H3" s="122"/>
    </row>
    <row r="4" spans="1:9" s="12" customFormat="1" ht="9.9499999999999993" customHeight="1"/>
    <row r="5" spans="1:9" s="12" customFormat="1" ht="18" customHeight="1">
      <c r="B5" s="123" t="s">
        <v>35</v>
      </c>
      <c r="C5" s="27" t="s">
        <v>64</v>
      </c>
      <c r="D5" s="46"/>
      <c r="E5" s="46"/>
      <c r="F5" s="46"/>
      <c r="G5" s="46"/>
      <c r="H5" s="13"/>
    </row>
    <row r="6" spans="1:9" s="12" customFormat="1" ht="18" customHeight="1">
      <c r="B6" s="124"/>
      <c r="C6" s="50" t="s">
        <v>41</v>
      </c>
      <c r="H6" s="14"/>
    </row>
    <row r="7" spans="1:9" s="12" customFormat="1" ht="18" customHeight="1">
      <c r="B7" s="124"/>
      <c r="C7" s="50" t="s">
        <v>42</v>
      </c>
      <c r="H7" s="14"/>
    </row>
    <row r="8" spans="1:9" s="12" customFormat="1" ht="18" customHeight="1">
      <c r="B8" s="125"/>
      <c r="C8" s="95" t="s">
        <v>118</v>
      </c>
      <c r="D8" s="47"/>
      <c r="E8" s="47"/>
      <c r="F8" s="47"/>
      <c r="G8" s="47"/>
      <c r="H8" s="48"/>
    </row>
    <row r="9" spans="1:9" s="12" customFormat="1" ht="9.9499999999999993" customHeight="1"/>
    <row r="10" spans="1:9" s="12" customFormat="1" ht="21.95" customHeight="1">
      <c r="B10" s="126" t="s">
        <v>101</v>
      </c>
      <c r="C10" s="127"/>
      <c r="D10" s="70" t="s">
        <v>18</v>
      </c>
      <c r="E10" s="126" t="s">
        <v>55</v>
      </c>
      <c r="F10" s="127"/>
      <c r="G10" s="128" t="s">
        <v>99</v>
      </c>
      <c r="H10" s="129"/>
    </row>
    <row r="11" spans="1:9" s="12" customFormat="1" ht="9.9499999999999993" customHeight="1"/>
    <row r="12" spans="1:9" s="12" customFormat="1" ht="14.25">
      <c r="B12" s="49" t="s">
        <v>53</v>
      </c>
    </row>
    <row r="13" spans="1:9" s="12" customFormat="1" ht="18.75" customHeight="1">
      <c r="B13" s="39"/>
      <c r="C13" s="40"/>
      <c r="D13" s="33" t="s">
        <v>23</v>
      </c>
      <c r="E13" s="32" t="s">
        <v>24</v>
      </c>
      <c r="F13" s="31"/>
      <c r="G13" s="42" t="s">
        <v>51</v>
      </c>
      <c r="H13" s="40"/>
    </row>
    <row r="14" spans="1:9" s="12" customFormat="1" ht="21.95" customHeight="1">
      <c r="B14" s="133" t="s">
        <v>33</v>
      </c>
      <c r="C14" s="134"/>
      <c r="D14" s="78">
        <v>0.5</v>
      </c>
      <c r="E14" s="43">
        <f>IF(OR(D10="",D14=""),"",HLOOKUP(D10,外皮基準,2,FALSE))</f>
        <v>0.87</v>
      </c>
      <c r="F14" s="51" t="str">
        <f>IF(OR(D10="",D14=""),"",IF(D14&lt;=E14,"適","－"))</f>
        <v>適</v>
      </c>
      <c r="G14" s="88">
        <f>IF(OR(D10="",D14=""),"",HLOOKUP(D10,外皮基準,4,FALSE))</f>
        <v>0.6</v>
      </c>
      <c r="H14" s="53" t="str">
        <f>IF(OR(D10="",D14=""),"",IF(D14&lt;=G14,"適","－"))</f>
        <v>適</v>
      </c>
    </row>
    <row r="15" spans="1:9" s="12" customFormat="1" ht="21.95" customHeight="1">
      <c r="B15" s="135" t="s">
        <v>34</v>
      </c>
      <c r="C15" s="136"/>
      <c r="D15" s="79">
        <v>1.2</v>
      </c>
      <c r="E15" s="55">
        <f>IF(OR(D10="",D15=""),"",HLOOKUP(D10,外皮基準,3,FALSE))</f>
        <v>2.8</v>
      </c>
      <c r="F15" s="52" t="str">
        <f>IF(OR(D10="",D15=""),"",IF(D15&lt;=E15,"適","－"))</f>
        <v>適</v>
      </c>
      <c r="G15" s="59" t="s">
        <v>22</v>
      </c>
      <c r="H15" s="41" t="s">
        <v>21</v>
      </c>
    </row>
    <row r="16" spans="1:9" s="12" customFormat="1" ht="9.9499999999999993" customHeight="1"/>
    <row r="17" spans="2:10" s="12" customFormat="1" ht="14.25">
      <c r="B17" s="49" t="s">
        <v>54</v>
      </c>
      <c r="J17" s="54"/>
    </row>
    <row r="18" spans="2:10" s="12" customFormat="1" ht="21.95" customHeight="1">
      <c r="B18" s="15"/>
      <c r="C18" s="39"/>
      <c r="D18" s="40"/>
      <c r="E18" s="16" t="s">
        <v>36</v>
      </c>
      <c r="F18" s="16"/>
      <c r="G18" s="16" t="s">
        <v>37</v>
      </c>
      <c r="H18" s="15"/>
    </row>
    <row r="19" spans="2:10" s="12" customFormat="1" ht="18" customHeight="1">
      <c r="B19" s="137" t="s">
        <v>49</v>
      </c>
      <c r="C19" s="107" t="s">
        <v>25</v>
      </c>
      <c r="D19" s="108"/>
      <c r="E19" s="80" t="s">
        <v>105</v>
      </c>
      <c r="F19" s="90"/>
      <c r="G19" s="80" t="s">
        <v>86</v>
      </c>
      <c r="H19" s="15"/>
    </row>
    <row r="20" spans="2:10" s="12" customFormat="1" ht="18" customHeight="1">
      <c r="B20" s="138"/>
      <c r="C20" s="107" t="s">
        <v>26</v>
      </c>
      <c r="D20" s="108"/>
      <c r="E20" s="80" t="s">
        <v>106</v>
      </c>
      <c r="F20" s="90"/>
      <c r="G20" s="80" t="s">
        <v>87</v>
      </c>
      <c r="H20" s="15"/>
    </row>
    <row r="21" spans="2:10" s="12" customFormat="1" ht="18" customHeight="1">
      <c r="B21" s="138"/>
      <c r="C21" s="107" t="s">
        <v>27</v>
      </c>
      <c r="D21" s="108"/>
      <c r="E21" s="80" t="s">
        <v>107</v>
      </c>
      <c r="F21" s="90"/>
      <c r="G21" s="80" t="s">
        <v>88</v>
      </c>
      <c r="H21" s="15"/>
    </row>
    <row r="22" spans="2:10" s="12" customFormat="1" ht="18" customHeight="1">
      <c r="B22" s="138"/>
      <c r="C22" s="107" t="s">
        <v>28</v>
      </c>
      <c r="D22" s="108"/>
      <c r="E22" s="80" t="s">
        <v>109</v>
      </c>
      <c r="F22" s="90"/>
      <c r="G22" s="80" t="s">
        <v>89</v>
      </c>
      <c r="H22" s="15"/>
    </row>
    <row r="23" spans="2:10" s="12" customFormat="1" ht="18" customHeight="1">
      <c r="B23" s="138"/>
      <c r="C23" s="107" t="s">
        <v>29</v>
      </c>
      <c r="D23" s="108"/>
      <c r="E23" s="80" t="s">
        <v>108</v>
      </c>
      <c r="F23" s="90"/>
      <c r="G23" s="80" t="s">
        <v>90</v>
      </c>
      <c r="H23" s="15"/>
    </row>
    <row r="24" spans="2:10" s="12" customFormat="1" ht="18" customHeight="1">
      <c r="B24" s="138"/>
      <c r="C24" s="107" t="s">
        <v>30</v>
      </c>
      <c r="D24" s="108"/>
      <c r="E24" s="130" t="s">
        <v>7</v>
      </c>
      <c r="F24" s="15"/>
      <c r="G24" s="130" t="s">
        <v>7</v>
      </c>
      <c r="H24" s="15"/>
    </row>
    <row r="25" spans="2:10" s="12" customFormat="1" ht="18" customHeight="1">
      <c r="B25" s="138"/>
      <c r="C25" s="140" t="s">
        <v>59</v>
      </c>
      <c r="D25" s="86" t="s">
        <v>84</v>
      </c>
      <c r="E25" s="131"/>
      <c r="F25" s="15"/>
      <c r="G25" s="131"/>
      <c r="H25" s="15"/>
    </row>
    <row r="26" spans="2:10" s="12" customFormat="1" ht="18" customHeight="1">
      <c r="B26" s="138"/>
      <c r="C26" s="140"/>
      <c r="D26" s="87" t="s">
        <v>85</v>
      </c>
      <c r="E26" s="131"/>
      <c r="F26" s="15"/>
      <c r="G26" s="131"/>
      <c r="H26" s="15"/>
    </row>
    <row r="27" spans="2:10" s="12" customFormat="1" ht="18" customHeight="1">
      <c r="B27" s="139"/>
      <c r="C27" s="142" t="s">
        <v>60</v>
      </c>
      <c r="D27" s="144"/>
      <c r="E27" s="80" t="s">
        <v>110</v>
      </c>
      <c r="F27" s="96"/>
      <c r="G27" s="131"/>
      <c r="H27" s="15"/>
    </row>
    <row r="28" spans="2:10" s="12" customFormat="1" ht="18" customHeight="1">
      <c r="B28" s="141" t="s">
        <v>50</v>
      </c>
      <c r="C28" s="107" t="s">
        <v>31</v>
      </c>
      <c r="D28" s="108"/>
      <c r="E28" s="97" t="s">
        <v>111</v>
      </c>
      <c r="F28" s="90"/>
      <c r="G28" s="131"/>
      <c r="H28" s="15"/>
    </row>
    <row r="29" spans="2:10" s="12" customFormat="1" ht="18" customHeight="1">
      <c r="B29" s="141"/>
      <c r="C29" s="107" t="s">
        <v>32</v>
      </c>
      <c r="D29" s="108"/>
      <c r="E29" s="80" t="s">
        <v>112</v>
      </c>
      <c r="F29" s="90"/>
      <c r="G29" s="131"/>
      <c r="H29" s="15"/>
    </row>
    <row r="30" spans="2:10" s="12" customFormat="1" ht="18" customHeight="1">
      <c r="B30" s="141"/>
      <c r="C30" s="107" t="s">
        <v>62</v>
      </c>
      <c r="D30" s="108"/>
      <c r="E30" s="80" t="s">
        <v>113</v>
      </c>
      <c r="F30" s="90"/>
      <c r="G30" s="131"/>
      <c r="H30" s="15"/>
    </row>
    <row r="31" spans="2:10" s="12" customFormat="1" ht="18" customHeight="1">
      <c r="B31" s="141"/>
      <c r="C31" s="107" t="s">
        <v>63</v>
      </c>
      <c r="D31" s="108"/>
      <c r="E31" s="17" t="s">
        <v>7</v>
      </c>
      <c r="F31" s="15"/>
      <c r="G31" s="132"/>
      <c r="H31" s="15"/>
    </row>
    <row r="32" spans="2:10" s="12" customFormat="1" ht="9.9499999999999993" customHeight="1" thickBot="1"/>
    <row r="33" spans="2:8" s="12" customFormat="1" ht="21.95" customHeight="1">
      <c r="B33" s="18" t="s">
        <v>46</v>
      </c>
      <c r="C33" s="44"/>
      <c r="D33" s="19"/>
      <c r="E33" s="20" t="s">
        <v>38</v>
      </c>
      <c r="F33" s="20"/>
      <c r="G33" s="20" t="s">
        <v>39</v>
      </c>
      <c r="H33" s="21"/>
    </row>
    <row r="34" spans="2:8" s="12" customFormat="1" ht="18" customHeight="1">
      <c r="B34" s="22"/>
      <c r="E34" s="81" t="s">
        <v>114</v>
      </c>
      <c r="F34" s="15"/>
      <c r="G34" s="80" t="s">
        <v>91</v>
      </c>
      <c r="H34" s="37" t="s">
        <v>0</v>
      </c>
    </row>
    <row r="35" spans="2:8" s="12" customFormat="1" ht="18" customHeight="1" thickBot="1">
      <c r="B35" s="23"/>
      <c r="C35" s="105" t="s">
        <v>44</v>
      </c>
      <c r="D35" s="106"/>
      <c r="E35" s="38">
        <f>SUM(G34-E34)</f>
        <v>21.5</v>
      </c>
      <c r="F35" s="24"/>
      <c r="G35" s="25"/>
      <c r="H35" s="26"/>
    </row>
    <row r="36" spans="2:8" s="12" customFormat="1" ht="9.9499999999999993" customHeight="1" thickBot="1"/>
    <row r="37" spans="2:8" s="12" customFormat="1" ht="21.95" customHeight="1">
      <c r="B37" s="18" t="s">
        <v>47</v>
      </c>
      <c r="C37" s="44"/>
      <c r="D37" s="19"/>
      <c r="E37" s="99" t="s">
        <v>38</v>
      </c>
      <c r="F37" s="20"/>
      <c r="G37" s="20" t="s">
        <v>39</v>
      </c>
      <c r="H37" s="21"/>
    </row>
    <row r="38" spans="2:8" s="12" customFormat="1" ht="18" customHeight="1">
      <c r="B38" s="22"/>
      <c r="E38" s="83">
        <f>ROUNDUP((E19+E20+E21+E22+E23-ABS(E27)-(E28-E30))*0.001,1)</f>
        <v>40.800000000000004</v>
      </c>
      <c r="F38" s="98" t="s">
        <v>1</v>
      </c>
      <c r="G38" s="82" t="str">
        <f>+G34</f>
        <v>59.5</v>
      </c>
      <c r="H38" s="37" t="s">
        <v>0</v>
      </c>
    </row>
    <row r="39" spans="2:8" s="12" customFormat="1" ht="18" customHeight="1" thickBot="1">
      <c r="B39" s="22"/>
      <c r="C39" s="105" t="s">
        <v>44</v>
      </c>
      <c r="D39" s="106"/>
      <c r="E39" s="100">
        <f>SUM(G38-E38)</f>
        <v>18.699999999999996</v>
      </c>
      <c r="F39" s="34" t="s">
        <v>2</v>
      </c>
      <c r="H39" s="28"/>
    </row>
    <row r="40" spans="2:8" s="12" customFormat="1" ht="18" customHeight="1" thickBot="1">
      <c r="B40" s="23"/>
      <c r="C40" s="112" t="s">
        <v>45</v>
      </c>
      <c r="D40" s="113"/>
      <c r="E40" s="85">
        <f>IF(OR(E34="",G34=""),"",TRUNC(E39/G38*100))</f>
        <v>31</v>
      </c>
      <c r="F40" s="35" t="s">
        <v>5</v>
      </c>
      <c r="G40" s="25" t="s">
        <v>8</v>
      </c>
      <c r="H40" s="26"/>
    </row>
    <row r="41" spans="2:8" s="12" customFormat="1" ht="9.9499999999999993" customHeight="1" thickBot="1"/>
    <row r="42" spans="2:8" s="12" customFormat="1" ht="21.95" customHeight="1">
      <c r="B42" s="18" t="s">
        <v>48</v>
      </c>
      <c r="C42" s="44"/>
      <c r="D42" s="19"/>
      <c r="E42" s="20" t="s">
        <v>38</v>
      </c>
      <c r="F42" s="20"/>
      <c r="G42" s="20" t="s">
        <v>39</v>
      </c>
      <c r="H42" s="21"/>
    </row>
    <row r="43" spans="2:8" s="12" customFormat="1" ht="18" customHeight="1">
      <c r="B43" s="22"/>
      <c r="E43" s="82">
        <f>IF((E19+E20+E21+E22+E23-E28-E29)*0.001&gt;=0,ROUNDUP((E19+E20+E21+E22+E23-E28-E29)*0.001,1),ROUNDDOWN((E19+E20+E21+E22+E23-E28-E29)*0.001,1))</f>
        <v>-12.9</v>
      </c>
      <c r="F43" s="36" t="s">
        <v>3</v>
      </c>
      <c r="G43" s="82" t="str">
        <f>+G34</f>
        <v>59.5</v>
      </c>
      <c r="H43" s="37" t="s">
        <v>0</v>
      </c>
    </row>
    <row r="44" spans="2:8" s="12" customFormat="1" ht="18" customHeight="1" thickBot="1">
      <c r="B44" s="22"/>
      <c r="C44" s="105" t="s">
        <v>44</v>
      </c>
      <c r="D44" s="106"/>
      <c r="E44" s="84">
        <f>SUM(G43-E43)</f>
        <v>72.400000000000006</v>
      </c>
      <c r="F44" s="34" t="s">
        <v>4</v>
      </c>
      <c r="H44" s="28"/>
    </row>
    <row r="45" spans="2:8" s="12" customFormat="1" ht="18" customHeight="1" thickBot="1">
      <c r="B45" s="23"/>
      <c r="C45" s="112" t="s">
        <v>43</v>
      </c>
      <c r="D45" s="113"/>
      <c r="E45" s="85">
        <f>IF(OR(E34="",G34=""),"",TRUNC(E44/G43*100))</f>
        <v>121</v>
      </c>
      <c r="F45" s="35" t="s">
        <v>5</v>
      </c>
      <c r="G45" s="25" t="s">
        <v>9</v>
      </c>
      <c r="H45" s="26"/>
    </row>
    <row r="46" spans="2:8" s="12" customFormat="1" ht="9.9499999999999993" customHeight="1"/>
    <row r="47" spans="2:8" s="12" customFormat="1" ht="18.75" customHeight="1" thickBot="1">
      <c r="B47" s="49" t="s">
        <v>40</v>
      </c>
    </row>
    <row r="48" spans="2:8" s="12" customFormat="1" ht="30" customHeight="1" thickBot="1">
      <c r="B48" s="71" t="str">
        <f>IF(OR(D10="",G10=""),"",G10)</f>
        <v>『ZEH』</v>
      </c>
      <c r="C48" s="114" t="str">
        <f>IF(OR(D10="",G10=""),"",VLOOKUP(G10,水準,2,FALSE))</f>
        <v xml:space="preserve"> 外皮：省エネ基準 ・ ZEH外皮基準　一次エネ：A≧20　＆　B≧100</v>
      </c>
      <c r="D48" s="115"/>
      <c r="E48" s="115"/>
      <c r="F48" s="115"/>
      <c r="G48" s="116" t="str">
        <f>IF(OR(D10="",G10=""),"",VLOOKUP(G10,可否,2,FALSE))</f>
        <v>〇</v>
      </c>
      <c r="H48" s="117"/>
    </row>
    <row r="49" spans="1:8" s="12" customFormat="1" ht="7.5" customHeight="1"/>
    <row r="50" spans="1:8" s="12" customFormat="1" ht="7.5" customHeight="1"/>
    <row r="51" spans="1:8" s="12" customFormat="1" ht="19.5" customHeight="1">
      <c r="A51" s="118"/>
      <c r="B51" s="118"/>
      <c r="C51" s="45"/>
      <c r="D51" s="29"/>
      <c r="G51" s="30"/>
    </row>
    <row r="52" spans="1:8" s="12" customFormat="1" ht="19.5" customHeight="1">
      <c r="D52" s="29"/>
    </row>
    <row r="53" spans="1:8" s="12" customFormat="1" ht="19.5" customHeight="1">
      <c r="D53" s="29"/>
      <c r="G53" s="89" t="s">
        <v>96</v>
      </c>
      <c r="H53" s="69" t="str">
        <f>IF(AND(E40&gt;=20,E45&gt;=100,H14="適",F15="適"),"〇","－")</f>
        <v>〇</v>
      </c>
    </row>
    <row r="54" spans="1:8" s="12" customFormat="1" ht="19.5" customHeight="1">
      <c r="D54" s="29"/>
      <c r="G54" s="89" t="s">
        <v>97</v>
      </c>
      <c r="H54" s="69" t="str">
        <f>IF(AND(E40&gt;=20,E45&gt;=100,H14="適"),"－",IF(AND(E40&gt;=20,E45&gt;=75,E45&lt;100,H14="適",F15="適"),"〇","－"))</f>
        <v>－</v>
      </c>
    </row>
    <row r="55" spans="1:8" s="12" customFormat="1" ht="19.5" customHeight="1">
      <c r="G55" s="89" t="s">
        <v>100</v>
      </c>
      <c r="H55" s="69" t="str">
        <f>IF(AND(E40&gt;=20,H14="適",F15="適"),"〇","－")</f>
        <v>〇</v>
      </c>
    </row>
    <row r="56" spans="1:8" s="12" customFormat="1" ht="19.5" customHeight="1">
      <c r="B56" s="1"/>
    </row>
    <row r="57" spans="1:8" s="12" customFormat="1" ht="14.25"/>
    <row r="58" spans="1:8" s="12" customFormat="1" ht="14.25"/>
  </sheetData>
  <sheetProtection algorithmName="SHA-512" hashValue="DMDv1kjmFaH4KoPAFYqlJjmjCV6czyIyp2C+zOOazwZbhktS5hOGrG2BKFSoEBJW7tmjZrC6rfopDchGaLxv3A==" saltValue="N+iuPo89B0TpJTP30705YQ==" spinCount="100000" sheet="1" objects="1" scenarios="1" selectLockedCells="1" selectUnlockedCells="1"/>
  <protectedRanges>
    <protectedRange sqref="C3:H3 D10 G10:H10 D14:D15 E19:E23 G19:G23 E25:E29 E34 G34" name="範囲1"/>
  </protectedRanges>
  <mergeCells count="32">
    <mergeCell ref="G48:H48"/>
    <mergeCell ref="A51:B51"/>
    <mergeCell ref="C48:F48"/>
    <mergeCell ref="C35:D35"/>
    <mergeCell ref="C39:D39"/>
    <mergeCell ref="C40:D40"/>
    <mergeCell ref="C44:D44"/>
    <mergeCell ref="C45:D45"/>
    <mergeCell ref="E24:E26"/>
    <mergeCell ref="G24:G31"/>
    <mergeCell ref="C25:C26"/>
    <mergeCell ref="C27:D27"/>
    <mergeCell ref="B28:B31"/>
    <mergeCell ref="C28:D28"/>
    <mergeCell ref="C29:D29"/>
    <mergeCell ref="C30:D30"/>
    <mergeCell ref="C31:D31"/>
    <mergeCell ref="B14:C14"/>
    <mergeCell ref="B15:C15"/>
    <mergeCell ref="B19:B27"/>
    <mergeCell ref="C19:D19"/>
    <mergeCell ref="C20:D20"/>
    <mergeCell ref="C21:D21"/>
    <mergeCell ref="C22:D22"/>
    <mergeCell ref="C23:D23"/>
    <mergeCell ref="C24:D24"/>
    <mergeCell ref="A1:I1"/>
    <mergeCell ref="C3:H3"/>
    <mergeCell ref="B5:B8"/>
    <mergeCell ref="B10:C10"/>
    <mergeCell ref="E10:F10"/>
    <mergeCell ref="G10:H10"/>
  </mergeCells>
  <phoneticPr fontId="1"/>
  <dataValidations disablePrompts="1" count="2">
    <dataValidation type="list" allowBlank="1" showInputMessage="1" showErrorMessage="1" sqref="G10:H10" xr:uid="{00000000-0002-0000-0100-000000000000}">
      <formula1>水準L</formula1>
    </dataValidation>
    <dataValidation type="list" allowBlank="1" showInputMessage="1" showErrorMessage="1" sqref="D10" xr:uid="{00000000-0002-0000-0100-000001000000}">
      <formula1>地域区分</formula1>
    </dataValidation>
  </dataValidations>
  <pageMargins left="0.70866141732283472" right="0.70866141732283472" top="0.51" bottom="0.42" header="0.31496062992125984" footer="0.31496062992125984"/>
  <pageSetup paperSize="9" scale="64" orientation="landscape" r:id="rId1"/>
  <headerFooter>
    <oddHeader>&amp;R【Ver 2.1】</oddHeader>
  </headerFooter>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B40"/>
  <sheetViews>
    <sheetView zoomScaleNormal="100" workbookViewId="0">
      <selection activeCell="G12" sqref="G12"/>
    </sheetView>
  </sheetViews>
  <sheetFormatPr defaultRowHeight="18.75"/>
  <cols>
    <col min="1" max="1" width="14.75" style="73" customWidth="1"/>
    <col min="2" max="2" width="69.375" style="74" customWidth="1"/>
    <col min="3" max="16384" width="9" style="73"/>
  </cols>
  <sheetData>
    <row r="1" spans="1:2">
      <c r="A1" s="73" t="s">
        <v>65</v>
      </c>
    </row>
    <row r="2" spans="1:2">
      <c r="A2" s="75" t="s">
        <v>66</v>
      </c>
      <c r="B2" s="102" t="s">
        <v>103</v>
      </c>
    </row>
    <row r="3" spans="1:2">
      <c r="A3" s="75" t="s">
        <v>67</v>
      </c>
      <c r="B3" s="103" t="s">
        <v>104</v>
      </c>
    </row>
    <row r="4" spans="1:2" ht="75">
      <c r="A4" s="75" t="s">
        <v>69</v>
      </c>
      <c r="B4" s="104" t="s">
        <v>120</v>
      </c>
    </row>
    <row r="6" spans="1:2">
      <c r="A6" s="75" t="s">
        <v>66</v>
      </c>
      <c r="B6" s="92" t="s">
        <v>94</v>
      </c>
    </row>
    <row r="7" spans="1:2">
      <c r="A7" s="75" t="s">
        <v>67</v>
      </c>
      <c r="B7" s="76" t="s">
        <v>102</v>
      </c>
    </row>
    <row r="8" spans="1:2">
      <c r="A8" s="75" t="s">
        <v>69</v>
      </c>
      <c r="B8" s="77" t="s">
        <v>95</v>
      </c>
    </row>
    <row r="10" spans="1:2">
      <c r="A10" s="75" t="s">
        <v>66</v>
      </c>
      <c r="B10" s="76">
        <v>1.9</v>
      </c>
    </row>
    <row r="11" spans="1:2">
      <c r="A11" s="75" t="s">
        <v>67</v>
      </c>
      <c r="B11" s="76" t="s">
        <v>93</v>
      </c>
    </row>
    <row r="12" spans="1:2" ht="56.25">
      <c r="A12" s="75" t="s">
        <v>69</v>
      </c>
      <c r="B12" s="77" t="s">
        <v>83</v>
      </c>
    </row>
    <row r="14" spans="1:2">
      <c r="A14" s="75" t="s">
        <v>66</v>
      </c>
      <c r="B14" s="76">
        <v>1.8</v>
      </c>
    </row>
    <row r="15" spans="1:2">
      <c r="A15" s="75" t="s">
        <v>67</v>
      </c>
      <c r="B15" s="76" t="s">
        <v>76</v>
      </c>
    </row>
    <row r="16" spans="1:2">
      <c r="A16" s="75" t="s">
        <v>69</v>
      </c>
      <c r="B16" s="76" t="s">
        <v>77</v>
      </c>
    </row>
    <row r="18" spans="1:2">
      <c r="A18" s="75" t="s">
        <v>66</v>
      </c>
      <c r="B18" s="76">
        <v>1.7</v>
      </c>
    </row>
    <row r="19" spans="1:2">
      <c r="A19" s="75" t="s">
        <v>67</v>
      </c>
      <c r="B19" s="76" t="s">
        <v>68</v>
      </c>
    </row>
    <row r="20" spans="1:2">
      <c r="A20" s="75" t="s">
        <v>69</v>
      </c>
      <c r="B20" s="76" t="s">
        <v>78</v>
      </c>
    </row>
    <row r="22" spans="1:2">
      <c r="A22" s="75" t="s">
        <v>66</v>
      </c>
      <c r="B22" s="76">
        <v>1.6</v>
      </c>
    </row>
    <row r="23" spans="1:2">
      <c r="A23" s="75" t="s">
        <v>67</v>
      </c>
      <c r="B23" s="76" t="s">
        <v>70</v>
      </c>
    </row>
    <row r="24" spans="1:2" ht="37.5">
      <c r="A24" s="75" t="s">
        <v>69</v>
      </c>
      <c r="B24" s="77" t="s">
        <v>79</v>
      </c>
    </row>
    <row r="26" spans="1:2">
      <c r="A26" s="75" t="s">
        <v>66</v>
      </c>
      <c r="B26" s="76">
        <v>1.5</v>
      </c>
    </row>
    <row r="27" spans="1:2">
      <c r="A27" s="75" t="s">
        <v>67</v>
      </c>
      <c r="B27" s="76" t="s">
        <v>71</v>
      </c>
    </row>
    <row r="28" spans="1:2" ht="37.5">
      <c r="A28" s="75" t="s">
        <v>69</v>
      </c>
      <c r="B28" s="77" t="s">
        <v>80</v>
      </c>
    </row>
    <row r="30" spans="1:2">
      <c r="A30" s="75" t="s">
        <v>66</v>
      </c>
      <c r="B30" s="76">
        <v>1.4</v>
      </c>
    </row>
    <row r="31" spans="1:2">
      <c r="A31" s="75" t="s">
        <v>67</v>
      </c>
      <c r="B31" s="76" t="s">
        <v>72</v>
      </c>
    </row>
    <row r="32" spans="1:2" ht="78" customHeight="1">
      <c r="A32" s="75" t="s">
        <v>69</v>
      </c>
      <c r="B32" s="77" t="s">
        <v>82</v>
      </c>
    </row>
    <row r="34" spans="1:2">
      <c r="A34" s="75" t="s">
        <v>66</v>
      </c>
      <c r="B34" s="76">
        <v>1.3</v>
      </c>
    </row>
    <row r="35" spans="1:2">
      <c r="A35" s="75" t="s">
        <v>67</v>
      </c>
      <c r="B35" s="76" t="s">
        <v>73</v>
      </c>
    </row>
    <row r="36" spans="1:2" ht="37.5">
      <c r="A36" s="75" t="s">
        <v>69</v>
      </c>
      <c r="B36" s="77" t="s">
        <v>81</v>
      </c>
    </row>
    <row r="38" spans="1:2">
      <c r="A38" s="75" t="s">
        <v>66</v>
      </c>
      <c r="B38" s="76">
        <v>1.2</v>
      </c>
    </row>
    <row r="39" spans="1:2">
      <c r="A39" s="75" t="s">
        <v>67</v>
      </c>
      <c r="B39" s="76" t="s">
        <v>74</v>
      </c>
    </row>
    <row r="40" spans="1:2">
      <c r="A40" s="75" t="s">
        <v>69</v>
      </c>
      <c r="B40" s="76" t="s">
        <v>75</v>
      </c>
    </row>
  </sheetData>
  <sheetProtection algorithmName="SHA-512" hashValue="HY+XIymyaBhSjEyN5VLp9m1p4PvQ6FGHpD5XGAooXCBpiYT9tHYEkmb71C3U/+r8m8RQeXpDeVa6qRqlJOOlQA==" saltValue="F6vPU/FWCnynQAsxRopWkA==" spinCount="100000" sheet="1" selectLockedCells="1" selectUnlockedCells="1"/>
  <phoneticPr fontId="1"/>
  <pageMargins left="0.70866141732283472" right="0.70866141732283472" top="0.74803149606299213" bottom="0.74803149606299213" header="0.31496062992125984" footer="0.31496062992125984"/>
  <pageSetup paperSize="9" orientation="portrait" r:id="rId1"/>
  <headerFooter>
    <oddHeader>&amp;R【Ver 2.1】</oddHeader>
  </headerFooter>
  <rowBreaks count="1" manualBreakCount="1">
    <brk id="33"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B2:K9"/>
  <sheetViews>
    <sheetView workbookViewId="0"/>
  </sheetViews>
  <sheetFormatPr defaultColWidth="4.625" defaultRowHeight="20.100000000000001" customHeight="1"/>
  <cols>
    <col min="1" max="1" width="1.625" style="1" customWidth="1"/>
    <col min="2" max="2" width="2.875" style="1" bestFit="1" customWidth="1"/>
    <col min="3" max="3" width="25.375" style="1" bestFit="1" customWidth="1"/>
    <col min="4" max="11" width="13.25" style="1" customWidth="1"/>
    <col min="12" max="16384" width="4.625" style="1"/>
  </cols>
  <sheetData>
    <row r="2" spans="2:11" ht="20.100000000000001" customHeight="1">
      <c r="C2" s="4"/>
      <c r="D2" s="9" t="s">
        <v>13</v>
      </c>
      <c r="E2" s="7" t="s">
        <v>14</v>
      </c>
      <c r="F2" s="7" t="s">
        <v>15</v>
      </c>
      <c r="G2" s="7" t="s">
        <v>16</v>
      </c>
      <c r="H2" s="7" t="s">
        <v>17</v>
      </c>
      <c r="I2" s="7" t="s">
        <v>18</v>
      </c>
      <c r="J2" s="7" t="s">
        <v>19</v>
      </c>
      <c r="K2" s="8" t="s">
        <v>20</v>
      </c>
    </row>
    <row r="3" spans="2:11" ht="20.100000000000001" customHeight="1">
      <c r="B3" s="10">
        <v>1</v>
      </c>
      <c r="C3" s="4" t="s">
        <v>10</v>
      </c>
      <c r="D3" s="5">
        <v>0.46</v>
      </c>
      <c r="E3" s="5">
        <v>0.46</v>
      </c>
      <c r="F3" s="5">
        <v>0.56000000000000005</v>
      </c>
      <c r="G3" s="5">
        <v>0.75</v>
      </c>
      <c r="H3" s="5">
        <v>0.87</v>
      </c>
      <c r="I3" s="5">
        <v>0.87</v>
      </c>
      <c r="J3" s="5">
        <v>0.87</v>
      </c>
      <c r="K3" s="57" t="s">
        <v>52</v>
      </c>
    </row>
    <row r="4" spans="2:11" ht="20.100000000000001" customHeight="1">
      <c r="B4" s="10">
        <v>2</v>
      </c>
      <c r="C4" s="4" t="s">
        <v>11</v>
      </c>
      <c r="D4" s="56" t="s">
        <v>22</v>
      </c>
      <c r="E4" s="56" t="s">
        <v>22</v>
      </c>
      <c r="F4" s="56" t="s">
        <v>22</v>
      </c>
      <c r="G4" s="56" t="s">
        <v>22</v>
      </c>
      <c r="H4" s="6">
        <v>3</v>
      </c>
      <c r="I4" s="5">
        <v>2.8</v>
      </c>
      <c r="J4" s="5">
        <v>2.7</v>
      </c>
      <c r="K4" s="72">
        <v>6.7</v>
      </c>
    </row>
    <row r="5" spans="2:11" ht="20.100000000000001" customHeight="1">
      <c r="B5" s="10">
        <v>3</v>
      </c>
      <c r="C5" s="2" t="s">
        <v>12</v>
      </c>
      <c r="D5" s="3">
        <v>0.4</v>
      </c>
      <c r="E5" s="3">
        <v>0.4</v>
      </c>
      <c r="F5" s="3">
        <v>0.5</v>
      </c>
      <c r="G5" s="3">
        <v>0.6</v>
      </c>
      <c r="H5" s="3">
        <v>0.6</v>
      </c>
      <c r="I5" s="3">
        <v>0.6</v>
      </c>
      <c r="J5" s="3">
        <v>0.6</v>
      </c>
      <c r="K5" s="58" t="s">
        <v>52</v>
      </c>
    </row>
    <row r="7" spans="2:11" ht="20.100000000000001" customHeight="1">
      <c r="C7" s="93" t="s">
        <v>96</v>
      </c>
      <c r="D7" s="65" t="s">
        <v>56</v>
      </c>
      <c r="E7" s="61"/>
      <c r="F7" s="61"/>
      <c r="G7" s="62"/>
    </row>
    <row r="8" spans="2:11" ht="20.100000000000001" customHeight="1">
      <c r="C8" s="94" t="s">
        <v>97</v>
      </c>
      <c r="D8" s="60" t="s">
        <v>57</v>
      </c>
      <c r="E8" s="67"/>
      <c r="F8" s="67"/>
      <c r="G8" s="68"/>
    </row>
    <row r="9" spans="2:11" ht="20.100000000000001" customHeight="1">
      <c r="C9" s="94" t="s">
        <v>98</v>
      </c>
      <c r="D9" s="66" t="s">
        <v>58</v>
      </c>
      <c r="E9" s="63"/>
      <c r="F9" s="63"/>
      <c r="G9" s="64"/>
    </row>
  </sheetData>
  <phoneticPr fontId="1"/>
  <pageMargins left="0.7" right="0.7" top="0.75" bottom="0.75" header="0.3" footer="0.3"/>
  <pageSetup paperSize="9" orientation="landscape" r:id="rId1"/>
  <headerFooter>
    <oddHeader>&amp;R【Ver 1.10】</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7</vt:i4>
      </vt:variant>
    </vt:vector>
  </HeadingPairs>
  <TitlesOfParts>
    <vt:vector size="11" baseType="lpstr">
      <vt:lpstr>計算シート</vt:lpstr>
      <vt:lpstr>作成例</vt:lpstr>
      <vt:lpstr>更新履歴</vt:lpstr>
      <vt:lpstr>MAST</vt:lpstr>
      <vt:lpstr>計算シート!Print_Area</vt:lpstr>
      <vt:lpstr>作成例!Print_Area</vt:lpstr>
      <vt:lpstr>計算シート!可否</vt:lpstr>
      <vt:lpstr>作成例!可否</vt:lpstr>
      <vt:lpstr>外皮基準</vt:lpstr>
      <vt:lpstr>水準</vt:lpstr>
      <vt:lpstr>水準L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016</dc:creator>
  <cp:lastModifiedBy>HYOUKAKY006</cp:lastModifiedBy>
  <cp:lastPrinted>2026-03-12T01:36:01Z</cp:lastPrinted>
  <dcterms:created xsi:type="dcterms:W3CDTF">2017-03-27T01:36:28Z</dcterms:created>
  <dcterms:modified xsi:type="dcterms:W3CDTF">2026-03-24T05:23:46Z</dcterms:modified>
</cp:coreProperties>
</file>